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/>
  <mc:AlternateContent xmlns:mc="http://schemas.openxmlformats.org/markup-compatibility/2006">
    <mc:Choice Requires="x15">
      <x15ac:absPath xmlns:x15ac="http://schemas.microsoft.com/office/spreadsheetml/2010/11/ac" url="https://gipftlvbesancon.sharepoint.com/sites/Apprentissage-UFA/Shared Documents/UFA/1-Commun UFA/Résultats Examens/Session 2024/"/>
    </mc:Choice>
  </mc:AlternateContent>
  <xr:revisionPtr revIDLastSave="2238" documentId="13_ncr:1_{022909D8-D314-4D3A-9B13-CEB7480C59B3}" xr6:coauthVersionLast="47" xr6:coauthVersionMax="47" xr10:uidLastSave="{6FDE65F1-9E0E-49E7-AA02-116A3F98FDC1}"/>
  <bookViews>
    <workbookView xWindow="14400" yWindow="0" windowWidth="14400" windowHeight="15600" tabRatio="404" firstSheet="2" activeTab="2" xr2:uid="{00000000-000D-0000-FFFF-FFFF00000000}"/>
  </bookViews>
  <sheets>
    <sheet name="Premire_page" sheetId="8" r:id="rId1"/>
    <sheet name="Niv. 3" sheetId="3" r:id="rId2"/>
    <sheet name="Niv. 4" sheetId="5" r:id="rId3"/>
    <sheet name="Niv. 5 et 6" sheetId="6" r:id="rId4"/>
    <sheet name="Global" sheetId="7" r:id="rId5"/>
  </sheets>
  <definedNames>
    <definedName name="_xlnm.Print_Titles" localSheetId="1">'Niv. 3'!$1:$2</definedName>
    <definedName name="_xlnm.Print_Titles" localSheetId="2">'Niv. 4'!$1:$2</definedName>
    <definedName name="_xlnm.Print_Titles" localSheetId="3">'Niv. 5 et 6'!$1:$2</definedName>
    <definedName name="_xlnm.Print_Area" localSheetId="4">Global!$A$1:$G$43</definedName>
    <definedName name="_xlnm.Print_Area" localSheetId="1">'Niv. 3'!$A$1:$H$64</definedName>
    <definedName name="_xlnm.Print_Area" localSheetId="2">'Niv. 4'!$A$1:$H$117</definedName>
    <definedName name="_xlnm.Print_Area" localSheetId="3">'Niv. 5 et 6'!$A$1:$H$93</definedName>
    <definedName name="_xlnm.Print_Area" localSheetId="0">Premire_page!$A$1:$G$47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00" i="5" l="1"/>
  <c r="G72" i="5"/>
  <c r="F4" i="3"/>
  <c r="F13" i="7"/>
  <c r="F14" i="7"/>
  <c r="F15" i="7"/>
  <c r="F16" i="7"/>
  <c r="F12" i="7"/>
  <c r="F3" i="7"/>
  <c r="E13" i="7"/>
  <c r="E14" i="7"/>
  <c r="E15" i="7"/>
  <c r="E12" i="7"/>
  <c r="D14" i="7"/>
  <c r="D15" i="7"/>
  <c r="D13" i="7"/>
  <c r="D12" i="7"/>
  <c r="K3" i="7"/>
  <c r="K4" i="7"/>
  <c r="K6" i="7"/>
  <c r="F84" i="6"/>
  <c r="G84" i="6" s="1"/>
  <c r="G16" i="3"/>
  <c r="F16" i="3"/>
  <c r="F34" i="3"/>
  <c r="F10" i="3"/>
  <c r="G10" i="3" s="1"/>
  <c r="M5" i="5"/>
  <c r="E112" i="5"/>
  <c r="F44" i="3"/>
  <c r="G44" i="3" s="1"/>
  <c r="F6" i="7"/>
  <c r="B7" i="7"/>
  <c r="G68" i="5"/>
  <c r="G54" i="5"/>
  <c r="F54" i="5"/>
  <c r="F58" i="3"/>
  <c r="G58" i="3" s="1"/>
  <c r="C60" i="3"/>
  <c r="L5" i="5"/>
  <c r="K5" i="5"/>
  <c r="F8" i="3"/>
  <c r="F52" i="6"/>
  <c r="G52" i="6" s="1"/>
  <c r="F42" i="3"/>
  <c r="G42" i="3" s="1"/>
  <c r="F46" i="5"/>
  <c r="G16" i="7" l="1"/>
  <c r="E16" i="7"/>
  <c r="D16" i="7"/>
  <c r="F5" i="7"/>
  <c r="K5" i="7" s="1"/>
  <c r="F4" i="7"/>
  <c r="F38" i="3"/>
  <c r="F40" i="3"/>
  <c r="G40" i="3" s="1"/>
  <c r="F46" i="3"/>
  <c r="G46" i="3" s="1"/>
  <c r="F50" i="3"/>
  <c r="F54" i="3"/>
  <c r="F22" i="5"/>
  <c r="G22" i="5" s="1"/>
  <c r="F76" i="6"/>
  <c r="G76" i="6" s="1"/>
  <c r="F110" i="5"/>
  <c r="F106" i="5"/>
  <c r="F6" i="5"/>
  <c r="F56" i="5"/>
  <c r="F36" i="3"/>
  <c r="G36" i="3" s="1"/>
  <c r="F22" i="3"/>
  <c r="G22" i="3" s="1"/>
  <c r="G46" i="5"/>
  <c r="G6" i="5" l="1"/>
  <c r="F76" i="5"/>
  <c r="G76" i="5" s="1"/>
  <c r="F78" i="5"/>
  <c r="G78" i="5" s="1"/>
  <c r="E60" i="3"/>
  <c r="D60" i="3"/>
  <c r="E88" i="6"/>
  <c r="D88" i="6"/>
  <c r="C88" i="6"/>
  <c r="F86" i="6"/>
  <c r="G86" i="6" s="1"/>
  <c r="F82" i="6"/>
  <c r="G82" i="6" s="1"/>
  <c r="F80" i="6"/>
  <c r="G80" i="6" s="1"/>
  <c r="F78" i="6"/>
  <c r="G78" i="6" s="1"/>
  <c r="F74" i="6"/>
  <c r="G74" i="6" s="1"/>
  <c r="F72" i="6"/>
  <c r="G72" i="6" s="1"/>
  <c r="F70" i="6"/>
  <c r="G70" i="6" s="1"/>
  <c r="F68" i="6"/>
  <c r="G68" i="6" s="1"/>
  <c r="F66" i="6"/>
  <c r="G66" i="6" s="1"/>
  <c r="F64" i="6"/>
  <c r="G64" i="6" s="1"/>
  <c r="F62" i="6"/>
  <c r="G62" i="6" s="1"/>
  <c r="F60" i="6"/>
  <c r="G60" i="6" s="1"/>
  <c r="F58" i="6"/>
  <c r="F56" i="6"/>
  <c r="G56" i="6" s="1"/>
  <c r="F54" i="6"/>
  <c r="G54" i="6" s="1"/>
  <c r="F50" i="6"/>
  <c r="G50" i="6" s="1"/>
  <c r="F48" i="6"/>
  <c r="G48" i="6" s="1"/>
  <c r="F46" i="6"/>
  <c r="G46" i="6" s="1"/>
  <c r="F44" i="6"/>
  <c r="G44" i="6" s="1"/>
  <c r="F42" i="6"/>
  <c r="G42" i="6" s="1"/>
  <c r="F40" i="6"/>
  <c r="G40" i="6" s="1"/>
  <c r="F38" i="6"/>
  <c r="G38" i="6" s="1"/>
  <c r="F36" i="6"/>
  <c r="G36" i="6" s="1"/>
  <c r="F34" i="6"/>
  <c r="G34" i="6" s="1"/>
  <c r="F32" i="6"/>
  <c r="G32" i="6" s="1"/>
  <c r="F30" i="6"/>
  <c r="G30" i="6" s="1"/>
  <c r="F28" i="6"/>
  <c r="G28" i="6" s="1"/>
  <c r="F26" i="6"/>
  <c r="G26" i="6" s="1"/>
  <c r="F24" i="6"/>
  <c r="G24" i="6" s="1"/>
  <c r="F22" i="6"/>
  <c r="G22" i="6" s="1"/>
  <c r="F20" i="6"/>
  <c r="G20" i="6" s="1"/>
  <c r="F18" i="6"/>
  <c r="G18" i="6" s="1"/>
  <c r="F16" i="6"/>
  <c r="G16" i="6" s="1"/>
  <c r="F14" i="6"/>
  <c r="G14" i="6" s="1"/>
  <c r="F12" i="6"/>
  <c r="G12" i="6" s="1"/>
  <c r="F10" i="6"/>
  <c r="G10" i="6" s="1"/>
  <c r="F8" i="6"/>
  <c r="G8" i="6" s="1"/>
  <c r="F6" i="6"/>
  <c r="G6" i="6" s="1"/>
  <c r="F4" i="6"/>
  <c r="G3" i="6"/>
  <c r="D112" i="5"/>
  <c r="C112" i="5"/>
  <c r="F108" i="5"/>
  <c r="G108" i="5" s="1"/>
  <c r="G106" i="5"/>
  <c r="F104" i="5"/>
  <c r="G104" i="5" s="1"/>
  <c r="F102" i="5"/>
  <c r="G102" i="5" s="1"/>
  <c r="G100" i="5"/>
  <c r="F98" i="5"/>
  <c r="G98" i="5" s="1"/>
  <c r="F96" i="5"/>
  <c r="G96" i="5" s="1"/>
  <c r="F94" i="5"/>
  <c r="G94" i="5" s="1"/>
  <c r="F92" i="5"/>
  <c r="G92" i="5" s="1"/>
  <c r="F90" i="5"/>
  <c r="G90" i="5" s="1"/>
  <c r="F88" i="5"/>
  <c r="G88" i="5" s="1"/>
  <c r="F86" i="5"/>
  <c r="G86" i="5" s="1"/>
  <c r="F84" i="5"/>
  <c r="G84" i="5" s="1"/>
  <c r="F82" i="5"/>
  <c r="G82" i="5" s="1"/>
  <c r="F80" i="5"/>
  <c r="G80" i="5" s="1"/>
  <c r="F74" i="5"/>
  <c r="G74" i="5" s="1"/>
  <c r="F72" i="5"/>
  <c r="F70" i="5"/>
  <c r="G70" i="5" s="1"/>
  <c r="F68" i="5"/>
  <c r="F66" i="5"/>
  <c r="G66" i="5" s="1"/>
  <c r="F64" i="5"/>
  <c r="G64" i="5" s="1"/>
  <c r="F62" i="5"/>
  <c r="G62" i="5" s="1"/>
  <c r="F60" i="5"/>
  <c r="F58" i="5"/>
  <c r="G58" i="5" s="1"/>
  <c r="G56" i="5"/>
  <c r="F52" i="5"/>
  <c r="G52" i="5" s="1"/>
  <c r="F50" i="5"/>
  <c r="G50" i="5" s="1"/>
  <c r="F48" i="5"/>
  <c r="F44" i="5"/>
  <c r="G44" i="5" s="1"/>
  <c r="F42" i="5"/>
  <c r="G42" i="5" s="1"/>
  <c r="F40" i="5"/>
  <c r="F38" i="5"/>
  <c r="G38" i="5" s="1"/>
  <c r="F36" i="5"/>
  <c r="G36" i="5" s="1"/>
  <c r="F34" i="5"/>
  <c r="F32" i="5"/>
  <c r="G32" i="5" s="1"/>
  <c r="F30" i="5"/>
  <c r="G30" i="5" s="1"/>
  <c r="F28" i="5"/>
  <c r="G28" i="5" s="1"/>
  <c r="F26" i="5"/>
  <c r="G26" i="5" s="1"/>
  <c r="F24" i="5"/>
  <c r="G24" i="5" s="1"/>
  <c r="F20" i="5"/>
  <c r="G20" i="5" s="1"/>
  <c r="F18" i="5"/>
  <c r="G18" i="5" s="1"/>
  <c r="F16" i="5"/>
  <c r="G16" i="5" s="1"/>
  <c r="F14" i="5"/>
  <c r="G14" i="5" s="1"/>
  <c r="F12" i="5"/>
  <c r="G12" i="5" s="1"/>
  <c r="F10" i="5"/>
  <c r="G10" i="5" s="1"/>
  <c r="F8" i="5"/>
  <c r="G8" i="5" s="1"/>
  <c r="F4" i="5"/>
  <c r="G4" i="5" s="1"/>
  <c r="G3" i="5"/>
  <c r="F56" i="3"/>
  <c r="G56" i="3" s="1"/>
  <c r="F30" i="3"/>
  <c r="G30" i="3" s="1"/>
  <c r="F20" i="3"/>
  <c r="D7" i="7" l="1"/>
  <c r="C7" i="7"/>
  <c r="F112" i="5"/>
  <c r="G112" i="5"/>
  <c r="G88" i="6"/>
  <c r="F88" i="6"/>
  <c r="F18" i="3"/>
  <c r="G18" i="3" s="1"/>
  <c r="G4" i="3"/>
  <c r="F6" i="3"/>
  <c r="F48" i="3"/>
  <c r="G48" i="3" s="1"/>
  <c r="G50" i="3"/>
  <c r="F7" i="7" l="1"/>
  <c r="K7" i="7" s="1"/>
  <c r="F14" i="3"/>
  <c r="G14" i="3" s="1"/>
  <c r="F24" i="3" l="1"/>
  <c r="G24" i="3" s="1"/>
  <c r="G54" i="3"/>
  <c r="F52" i="3"/>
  <c r="G38" i="3"/>
  <c r="F32" i="3"/>
  <c r="G32" i="3" s="1"/>
  <c r="F28" i="3"/>
  <c r="G28" i="3" s="1"/>
  <c r="F26" i="3"/>
  <c r="G26" i="3" s="1"/>
  <c r="F12" i="3"/>
  <c r="F60" i="3" l="1"/>
  <c r="G12" i="3"/>
  <c r="G60" i="3"/>
</calcChain>
</file>

<file path=xl/sharedStrings.xml><?xml version="1.0" encoding="utf-8"?>
<sst xmlns="http://schemas.openxmlformats.org/spreadsheetml/2006/main" count="433" uniqueCount="158">
  <si>
    <t>Intitulé du diplôme</t>
  </si>
  <si>
    <t>Nombre de  candidats inscrits</t>
  </si>
  <si>
    <t>Nombre de candidats présents</t>
  </si>
  <si>
    <t>Nombre de candidats admis</t>
  </si>
  <si>
    <t>Total</t>
  </si>
  <si>
    <t>Niveau 3</t>
  </si>
  <si>
    <t>CAP AEPE</t>
  </si>
  <si>
    <t>garçons</t>
  </si>
  <si>
    <t>filles</t>
  </si>
  <si>
    <t>CAP Agent de Propreté et d'Hygiène</t>
  </si>
  <si>
    <t>CAP Art du Bois 3 options</t>
  </si>
  <si>
    <t>CAP Bijouterie–Joaillerie opt. sertissage</t>
  </si>
  <si>
    <t>CAP Carreleur Mosaïste</t>
  </si>
  <si>
    <t>CAP Cuisine</t>
  </si>
  <si>
    <t>CAP Décolletage</t>
  </si>
  <si>
    <t>CAP Équipier Polyvalent du Commerce</t>
  </si>
  <si>
    <t>CAP Ferronerie</t>
  </si>
  <si>
    <t>CAP Horlogerie</t>
  </si>
  <si>
    <t>CAP Interv. En Mainten. Tech. des Bâtiments</t>
  </si>
  <si>
    <t xml:space="preserve">CAP Maçon </t>
  </si>
  <si>
    <t>CAP Maroquinerie</t>
  </si>
  <si>
    <t>CAP Menuisier Fabricant</t>
  </si>
  <si>
    <t>CAP Peintre Applicateur de Revêtements</t>
  </si>
  <si>
    <t>CAP Production de Services en Restauration</t>
  </si>
  <si>
    <t>MC Barman</t>
  </si>
  <si>
    <t>TOTAL Niveau 3</t>
  </si>
  <si>
    <t>Nombre de candidats inscrits</t>
  </si>
  <si>
    <t>Niveau 4</t>
  </si>
  <si>
    <t>Bac Pro AMA comm. visuelle plurimédia</t>
  </si>
  <si>
    <t>BAC Pro AFB</t>
  </si>
  <si>
    <t>BAC Pro ASSP</t>
  </si>
  <si>
    <t>Bac Pro AGOrA</t>
  </si>
  <si>
    <t>Bac Pro CSR</t>
  </si>
  <si>
    <t>Bac Pro Cuisine</t>
  </si>
  <si>
    <t>Bac Pro Esthétique, Cosmétique, Parfumerie</t>
  </si>
  <si>
    <t>Bac Pro HPS 2+1 N. Mandela</t>
  </si>
  <si>
    <t>Bac Pro Logistique 2+1 N. Follereau</t>
  </si>
  <si>
    <t xml:space="preserve">Bac Pro MELEC  </t>
  </si>
  <si>
    <t>Bac Pro MV option Moto</t>
  </si>
  <si>
    <t xml:space="preserve">Bac Pro MV option VP </t>
  </si>
  <si>
    <t>Bac Pro MV option VTR 2+1 G. Tillion</t>
  </si>
  <si>
    <t>Bac Pro Métiers de l'Accueil</t>
  </si>
  <si>
    <t>Bac Pro Métiers du cuir 2+1 Les Huisselets</t>
  </si>
  <si>
    <t>Bac Pro Métiers Sécurité 2+1 Les Huisselets</t>
  </si>
  <si>
    <t xml:space="preserve">Bac Pro Microtechniques 2+1 </t>
  </si>
  <si>
    <t>Bac Pro OL 2+1 Bérard</t>
  </si>
  <si>
    <t>Bac Pro Ouvrages du Bât. Métallerie</t>
  </si>
  <si>
    <t>Bac Pro PCEPC 2+1 Duhamel</t>
  </si>
  <si>
    <t xml:space="preserve">Bac Pro Plastiques et Composites </t>
  </si>
  <si>
    <t>Bac Pro Réparation des Carrosseries</t>
  </si>
  <si>
    <t xml:space="preserve">Bac Pro SN option ARED 2+1 </t>
  </si>
  <si>
    <t xml:space="preserve">Bac Pro SN option SSIHT 2+1 </t>
  </si>
  <si>
    <t>Bac Pro SN option RISC 2+1</t>
  </si>
  <si>
    <t>Bac Pro TCI 1+2</t>
  </si>
  <si>
    <t>Bac Pro Techn. Constructeur bois</t>
  </si>
  <si>
    <t>Bac Pro TeBAA 2+1 PAP</t>
  </si>
  <si>
    <t>Bac Pro TeBEE 2+1 PAP</t>
  </si>
  <si>
    <t xml:space="preserve">Bac Pro TFBMA 2+1 </t>
  </si>
  <si>
    <t>Bac Pro Tech Géomètre Topo</t>
  </si>
  <si>
    <t xml:space="preserve">Bac Pro TMA 2+1 </t>
  </si>
  <si>
    <t>Bac Pro Travaux Publics</t>
  </si>
  <si>
    <t>BMA Bijou et Joyau option polissage</t>
  </si>
  <si>
    <t>BMA Bijou et Joyau option sertissage</t>
  </si>
  <si>
    <t>BMA Ébeniste</t>
  </si>
  <si>
    <t>BMA Horloger</t>
  </si>
  <si>
    <t>BP Agent de prévention et de sécurité</t>
  </si>
  <si>
    <t>BP Gouvernante</t>
  </si>
  <si>
    <t>DE Aide soignant(e)</t>
  </si>
  <si>
    <t>MC Accueil Réception</t>
  </si>
  <si>
    <t>MC Technicien Soudage</t>
  </si>
  <si>
    <t>MC Technicien Tuyauterie</t>
  </si>
  <si>
    <t>TP Régleur Décolleteur</t>
  </si>
  <si>
    <t>TOTAL Niveau 4</t>
  </si>
  <si>
    <t>Niveau 5 et supérieurs</t>
  </si>
  <si>
    <t>BTS Architectures en Métal CR</t>
  </si>
  <si>
    <t>BTS Assistant Technique d'Ingénieur</t>
  </si>
  <si>
    <t>BTS Assurance</t>
  </si>
  <si>
    <t>BTS Banque</t>
  </si>
  <si>
    <t>BTS Bâtiment</t>
  </si>
  <si>
    <t xml:space="preserve">BTS Compta. et gestion </t>
  </si>
  <si>
    <t>BTS Conc. Et Indus. Microtechnique</t>
  </si>
  <si>
    <t>BTS Cons de Process de Réal de Produits</t>
  </si>
  <si>
    <t>BTS Cons et Réal de Systèmes Automatiques</t>
  </si>
  <si>
    <t>BTS Cons et Réal en Chaudronnerie Indus</t>
  </si>
  <si>
    <t>BTS Dével. Et Réalisations bois</t>
  </si>
  <si>
    <t>BTS Électrotechnique</t>
  </si>
  <si>
    <t>BTS Europlastics et Composites</t>
  </si>
  <si>
    <t>BTS FED option FCA</t>
  </si>
  <si>
    <t xml:space="preserve">BTS Gestion PME </t>
  </si>
  <si>
    <t>BTS Gestion Transport et Logistique Associée</t>
  </si>
  <si>
    <t>BTS Management Commercial Operationnel</t>
  </si>
  <si>
    <t>BTS Management Operationnel de la Sécurité</t>
  </si>
  <si>
    <t>BTS Métiers de l'eau</t>
  </si>
  <si>
    <t>BTS Métiers du Géomètre Topographe</t>
  </si>
  <si>
    <t>BTS MHR option A service</t>
  </si>
  <si>
    <t>BTS MHR option B cuisine</t>
  </si>
  <si>
    <t>BTS Maintenance des Systèmes option SEF</t>
  </si>
  <si>
    <t>BTS Maintenance des Systèmes option SP</t>
  </si>
  <si>
    <t>BTS Métiers des Services à l'Environnement</t>
  </si>
  <si>
    <t>BTS Maintenance des Véhicules option VP</t>
  </si>
  <si>
    <t>BTS Maintenance des Véhicules option VTR</t>
  </si>
  <si>
    <t>BTS Négociation Digitalisation Relation Client</t>
  </si>
  <si>
    <t>BTS Opticien Lunettier</t>
  </si>
  <si>
    <t>BTS Support à l'Action Managériale</t>
  </si>
  <si>
    <t>BTS SCBH</t>
  </si>
  <si>
    <t>BTS SIO SISR</t>
  </si>
  <si>
    <t>BTS SIO SLAM</t>
  </si>
  <si>
    <t>BTS Syst. Numériques</t>
  </si>
  <si>
    <t>BTS Tourisme</t>
  </si>
  <si>
    <t>DE CESF</t>
  </si>
  <si>
    <t>DN MADe Graphisme Plurimédia</t>
  </si>
  <si>
    <t>TOTAL Niveau 5 et supérieurs</t>
  </si>
  <si>
    <t>Synthèse</t>
  </si>
  <si>
    <t>TOTAL GÉNÉRAL</t>
  </si>
  <si>
    <t>% de réussite 2023</t>
  </si>
  <si>
    <t>CAP Electricien</t>
  </si>
  <si>
    <t>CAP Pâtissier</t>
  </si>
  <si>
    <t>MC Organisateur de Réceptions</t>
  </si>
  <si>
    <t>BTS CCST</t>
  </si>
  <si>
    <t>Bac Pro Métiers du Commerce (MCV A)</t>
  </si>
  <si>
    <t>Bac Pro Métiers de la Vente (MCV B)</t>
  </si>
  <si>
    <t>BTS SP3S</t>
  </si>
  <si>
    <t>Bac Pro Construction des carrosserie</t>
  </si>
  <si>
    <t>TOTAL Niveau 4 (BMA, MC et BP)</t>
  </si>
  <si>
    <t>TOTAL Niveau 3 (CAP, MC)</t>
  </si>
  <si>
    <t>TOTAL Niveau 4 (Bac Pro)</t>
  </si>
  <si>
    <t>% de réussite  2023</t>
  </si>
  <si>
    <t xml:space="preserve"> Niveau 4 </t>
  </si>
  <si>
    <t xml:space="preserve">Niveau 3 </t>
  </si>
  <si>
    <t>Niveau 5 et 6</t>
  </si>
  <si>
    <t>Global</t>
  </si>
  <si>
    <t>Résultats aux examens – Formations niveau 3 - session 2024</t>
  </si>
  <si>
    <t>Résultat-examens session 2024_v01</t>
  </si>
  <si>
    <t>% de réussite 2024</t>
  </si>
  <si>
    <t>Résultats aux examens – Formations niveau 4 - session 2024</t>
  </si>
  <si>
    <t>Résultats aux examens – Formations niveau 5 et 6 - session 2024</t>
  </si>
  <si>
    <t>Résultats aux examens – session 2024</t>
  </si>
  <si>
    <t>Nombre de candidats admis 2024</t>
  </si>
  <si>
    <t>Nombre de  candidats inscrits 2024</t>
  </si>
  <si>
    <t>% de réussite  2024</t>
  </si>
  <si>
    <t>CAP Menuisier Installateur</t>
  </si>
  <si>
    <t>MC Employé Traiteur</t>
  </si>
  <si>
    <t>BTS MHR option C Hébergement</t>
  </si>
  <si>
    <t>Bac Pro Maint. Et Effi Energ.</t>
  </si>
  <si>
    <t>Bac Pro MSPC</t>
  </si>
  <si>
    <t>Bac Pro MFER</t>
  </si>
  <si>
    <t>Bac Pro TRPM</t>
  </si>
  <si>
    <t>Bac Pro ICCER</t>
  </si>
  <si>
    <t>CAP Charpentier Bois</t>
  </si>
  <si>
    <t>CAP Monteur Installation Thermique</t>
  </si>
  <si>
    <t>BTS FED option GCF</t>
  </si>
  <si>
    <t>Bac Pro Tech Bât - Orga et Réal Gros Œuvres</t>
  </si>
  <si>
    <t>CAP Métallier</t>
  </si>
  <si>
    <t>CAP RICS option Soudage</t>
  </si>
  <si>
    <t>CAP Bronzier opt B</t>
  </si>
  <si>
    <t>CAP Métier de la Gravure opt C</t>
  </si>
  <si>
    <t>CAP Crémier Fromager</t>
  </si>
  <si>
    <t>DN MADe Objet - CMPE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</si>
</sst>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14"/>
      <name val="Calibri"/>
      <family val="2"/>
    </font>
    <font>
      <b/>
      <sz val="16"/>
      <name val="Calibri"/>
      <family val="2"/>
    </font>
    <font>
      <sz val="1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96">
    <xf numFmtId="0" fontId="0" fillId="0" borderId="0" xfId="0"/>
    <xf numFmtId="0" fontId="1" fillId="0" borderId="1" xfId="0" applyFont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0" borderId="1" xfId="0" applyFont="1" applyBorder="1"/>
    <xf numFmtId="10" fontId="1" fillId="0" borderId="1" xfId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0" fontId="6" fillId="0" borderId="1" xfId="1" applyNumberFormat="1" applyFont="1" applyBorder="1" applyAlignment="1">
      <alignment horizontal="center"/>
    </xf>
    <xf numFmtId="0" fontId="1" fillId="0" borderId="0" xfId="0" applyFont="1"/>
    <xf numFmtId="0" fontId="2" fillId="0" borderId="2" xfId="0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0" borderId="0" xfId="0" applyFont="1" applyAlignment="1">
      <alignment wrapText="1"/>
    </xf>
    <xf numFmtId="0" fontId="6" fillId="0" borderId="0" xfId="0" applyFont="1"/>
    <xf numFmtId="0" fontId="2" fillId="9" borderId="1" xfId="0" applyFont="1" applyFill="1" applyBorder="1" applyAlignment="1">
      <alignment horizontal="center" vertical="center" wrapText="1"/>
    </xf>
    <xf numFmtId="10" fontId="1" fillId="9" borderId="1" xfId="1" applyNumberFormat="1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0" fontId="6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2" fontId="2" fillId="5" borderId="4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2" fillId="5" borderId="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8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2" fontId="2" fillId="3" borderId="2" xfId="0" applyNumberFormat="1" applyFont="1" applyFill="1" applyBorder="1" applyAlignment="1">
      <alignment horizontal="center" vertical="center"/>
    </xf>
    <xf numFmtId="2" fontId="2" fillId="3" borderId="3" xfId="0" applyNumberFormat="1" applyFont="1" applyFill="1" applyBorder="1" applyAlignment="1">
      <alignment horizontal="center" vertical="center"/>
    </xf>
    <xf numFmtId="2" fontId="2" fillId="7" borderId="2" xfId="0" applyNumberFormat="1" applyFont="1" applyFill="1" applyBorder="1" applyAlignment="1">
      <alignment horizontal="center" vertical="center"/>
    </xf>
    <xf numFmtId="2" fontId="2" fillId="7" borderId="3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1" fontId="2" fillId="4" borderId="2" xfId="0" applyNumberFormat="1" applyFont="1" applyFill="1" applyBorder="1" applyAlignment="1">
      <alignment horizontal="center" vertical="center"/>
    </xf>
    <xf numFmtId="1" fontId="2" fillId="4" borderId="3" xfId="0" applyNumberFormat="1" applyFont="1" applyFill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/>
    </xf>
    <xf numFmtId="2" fontId="2" fillId="4" borderId="3" xfId="0" applyNumberFormat="1" applyFont="1" applyFill="1" applyBorder="1" applyAlignment="1">
      <alignment horizontal="center" vertical="center"/>
    </xf>
    <xf numFmtId="2" fontId="2" fillId="5" borderId="2" xfId="0" applyNumberFormat="1" applyFont="1" applyFill="1" applyBorder="1" applyAlignment="1">
      <alignment horizontal="center" vertical="center"/>
    </xf>
    <xf numFmtId="2" fontId="2" fillId="5" borderId="3" xfId="0" applyNumberFormat="1" applyFont="1" applyFill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0" fontId="2" fillId="6" borderId="2" xfId="0" applyFont="1" applyFill="1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1" fontId="2" fillId="6" borderId="2" xfId="0" applyNumberFormat="1" applyFont="1" applyFill="1" applyBorder="1" applyAlignment="1">
      <alignment horizontal="center" vertical="center"/>
    </xf>
    <xf numFmtId="1" fontId="2" fillId="6" borderId="3" xfId="0" applyNumberFormat="1" applyFont="1" applyFill="1" applyBorder="1" applyAlignment="1">
      <alignment horizontal="center" vertical="center"/>
    </xf>
    <xf numFmtId="2" fontId="2" fillId="6" borderId="2" xfId="0" applyNumberFormat="1" applyFont="1" applyFill="1" applyBorder="1" applyAlignment="1">
      <alignment horizontal="center" vertical="center"/>
    </xf>
    <xf numFmtId="2" fontId="2" fillId="6" borderId="3" xfId="0" applyNumberFormat="1" applyFont="1" applyFill="1" applyBorder="1" applyAlignment="1">
      <alignment horizontal="center" vertical="center"/>
    </xf>
    <xf numFmtId="1" fontId="2" fillId="3" borderId="2" xfId="0" applyNumberFormat="1" applyFont="1" applyFill="1" applyBorder="1" applyAlignment="1">
      <alignment horizontal="center" vertical="center"/>
    </xf>
    <xf numFmtId="1" fontId="2" fillId="3" borderId="3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7" borderId="2" xfId="0" applyNumberFormat="1" applyFont="1" applyFill="1" applyBorder="1" applyAlignment="1">
      <alignment horizontal="center" vertical="center"/>
    </xf>
    <xf numFmtId="1" fontId="2" fillId="7" borderId="3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2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</cellXfs>
  <cellStyles count="2">
    <cellStyle name="Normal" xfId="0" builtinId="0"/>
    <cellStyle name="Pourcentage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C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B8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Taux de réussite CFA académique de</a:t>
            </a:r>
            <a:r>
              <a:rPr lang="fr-FR" baseline="0"/>
              <a:t> Franche Comté</a:t>
            </a:r>
            <a:r>
              <a:rPr lang="fr-FR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Global!$D$11</c:f>
              <c:strCache>
                <c:ptCount val="1"/>
                <c:pt idx="0">
                  <c:v>Nombre de  candidats inscrits 2024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Global!$C$12:$C$16</c:f>
              <c:strCache>
                <c:ptCount val="5"/>
                <c:pt idx="0">
                  <c:v>TOTAL Niveau 3 (CAP, MC)</c:v>
                </c:pt>
                <c:pt idx="1">
                  <c:v>TOTAL Niveau 4 (BMA, MC et BP)</c:v>
                </c:pt>
                <c:pt idx="2">
                  <c:v>TOTAL Niveau 4 (Bac Pro)</c:v>
                </c:pt>
                <c:pt idx="3">
                  <c:v>TOTAL Niveau 5 et supérieurs</c:v>
                </c:pt>
                <c:pt idx="4">
                  <c:v>TOTAL GÉNÉRAL</c:v>
                </c:pt>
              </c:strCache>
            </c:strRef>
          </c:cat>
          <c:val>
            <c:numRef>
              <c:f>Global!$D$12:$D$16</c:f>
              <c:numCache>
                <c:formatCode>General</c:formatCode>
                <c:ptCount val="5"/>
                <c:pt idx="0">
                  <c:v>90</c:v>
                </c:pt>
                <c:pt idx="1">
                  <c:v>70</c:v>
                </c:pt>
                <c:pt idx="2">
                  <c:v>221</c:v>
                </c:pt>
                <c:pt idx="3">
                  <c:v>437</c:v>
                </c:pt>
                <c:pt idx="4">
                  <c:v>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D-4B83-80DD-0F7B86934BED}"/>
            </c:ext>
          </c:extLst>
        </c:ser>
        <c:ser>
          <c:idx val="1"/>
          <c:order val="1"/>
          <c:tx>
            <c:strRef>
              <c:f>Global!$E$11</c:f>
              <c:strCache>
                <c:ptCount val="1"/>
                <c:pt idx="0">
                  <c:v>Nombre de candidats admis 2024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Global!$C$12:$C$16</c:f>
              <c:strCache>
                <c:ptCount val="5"/>
                <c:pt idx="0">
                  <c:v>TOTAL Niveau 3 (CAP, MC)</c:v>
                </c:pt>
                <c:pt idx="1">
                  <c:v>TOTAL Niveau 4 (BMA, MC et BP)</c:v>
                </c:pt>
                <c:pt idx="2">
                  <c:v>TOTAL Niveau 4 (Bac Pro)</c:v>
                </c:pt>
                <c:pt idx="3">
                  <c:v>TOTAL Niveau 5 et supérieurs</c:v>
                </c:pt>
                <c:pt idx="4">
                  <c:v>TOTAL GÉNÉRAL</c:v>
                </c:pt>
              </c:strCache>
            </c:strRef>
          </c:cat>
          <c:val>
            <c:numRef>
              <c:f>Global!$E$12:$E$16</c:f>
              <c:numCache>
                <c:formatCode>General</c:formatCode>
                <c:ptCount val="5"/>
                <c:pt idx="0">
                  <c:v>81</c:v>
                </c:pt>
                <c:pt idx="1">
                  <c:v>61</c:v>
                </c:pt>
                <c:pt idx="2">
                  <c:v>195</c:v>
                </c:pt>
                <c:pt idx="3">
                  <c:v>353</c:v>
                </c:pt>
                <c:pt idx="4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D-4B83-80DD-0F7B86934BE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4417360"/>
        <c:axId val="184713696"/>
      </c:barChart>
      <c:lineChart>
        <c:grouping val="standard"/>
        <c:varyColors val="0"/>
        <c:ser>
          <c:idx val="2"/>
          <c:order val="2"/>
          <c:tx>
            <c:strRef>
              <c:f>Global!$F$11</c:f>
              <c:strCache>
                <c:ptCount val="1"/>
                <c:pt idx="0">
                  <c:v>% de réussite  2024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4.7447651386530842E-2"/>
                  <c:y val="2.1680216802167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D-4B83-80DD-0F7B8693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Global!$C$12:$C$16</c:f>
              <c:strCache>
                <c:ptCount val="5"/>
                <c:pt idx="0">
                  <c:v>TOTAL Niveau 3 (CAP, MC)</c:v>
                </c:pt>
                <c:pt idx="1">
                  <c:v>TOTAL Niveau 4 (BMA, MC et BP)</c:v>
                </c:pt>
                <c:pt idx="2">
                  <c:v>TOTAL Niveau 4 (Bac Pro)</c:v>
                </c:pt>
                <c:pt idx="3">
                  <c:v>TOTAL Niveau 5 et supérieurs</c:v>
                </c:pt>
                <c:pt idx="4">
                  <c:v>TOTAL GÉNÉRAL</c:v>
                </c:pt>
              </c:strCache>
            </c:strRef>
          </c:cat>
          <c:val>
            <c:numRef>
              <c:f>Global!$F$12:$F$16</c:f>
              <c:numCache>
                <c:formatCode>0.00%</c:formatCode>
                <c:ptCount val="5"/>
                <c:pt idx="0">
                  <c:v>0.94186046511627908</c:v>
                </c:pt>
                <c:pt idx="1">
                  <c:v>0.9242424242424242</c:v>
                </c:pt>
                <c:pt idx="2">
                  <c:v>0.91549295774647887</c:v>
                </c:pt>
                <c:pt idx="3">
                  <c:v>0.84248210023866343</c:v>
                </c:pt>
                <c:pt idx="4">
                  <c:v>0.88010204081632648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D-4B83-80DD-0F7B86934BED}"/>
            </c:ext>
          </c:extLst>
        </c:ser>
        <c:ser>
          <c:idx val="3"/>
          <c:order val="3"/>
          <c:tx>
            <c:strRef>
              <c:f>Global!$G$11</c:f>
              <c:strCache>
                <c:ptCount val="1"/>
                <c:pt idx="0">
                  <c:v>% de réussite 2023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5.1975099037917374E-2"/>
                  <c:y val="-3.613369467028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D-4B83-80DD-0F7B86934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Global!$C$12:$C$16</c:f>
              <c:strCache>
                <c:ptCount val="5"/>
                <c:pt idx="0">
                  <c:v>TOTAL Niveau 3 (CAP, MC)</c:v>
                </c:pt>
                <c:pt idx="1">
                  <c:v>TOTAL Niveau 4 (BMA, MC et BP)</c:v>
                </c:pt>
                <c:pt idx="2">
                  <c:v>TOTAL Niveau 4 (Bac Pro)</c:v>
                </c:pt>
                <c:pt idx="3">
                  <c:v>TOTAL Niveau 5 et supérieurs</c:v>
                </c:pt>
                <c:pt idx="4">
                  <c:v>TOTAL GÉNÉRAL</c:v>
                </c:pt>
              </c:strCache>
            </c:strRef>
          </c:cat>
          <c:val>
            <c:numRef>
              <c:f>Global!$G$12:$G$16</c:f>
              <c:numCache>
                <c:formatCode>0.00%</c:formatCode>
                <c:ptCount val="5"/>
                <c:pt idx="0">
                  <c:v>0.95450000000000002</c:v>
                </c:pt>
                <c:pt idx="1">
                  <c:v>1</c:v>
                </c:pt>
                <c:pt idx="2">
                  <c:v>0.89759999999999995</c:v>
                </c:pt>
                <c:pt idx="3">
                  <c:v>0.85450000000000004</c:v>
                </c:pt>
                <c:pt idx="4">
                  <c:v>0.92664999999999997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FD-4B83-80DD-0F7B86934BE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7063584"/>
        <c:axId val="228462656"/>
      </c:lineChart>
      <c:catAx>
        <c:axId val="18441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713696"/>
        <c:crosses val="autoZero"/>
        <c:auto val="1"/>
        <c:lblAlgn val="ctr"/>
        <c:lblOffset val="100"/>
        <c:noMultiLvlLbl val="0"/>
      </c:catAx>
      <c:valAx>
        <c:axId val="18471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4417360"/>
        <c:crosses val="autoZero"/>
        <c:crossBetween val="between"/>
      </c:valAx>
      <c:valAx>
        <c:axId val="2284626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7063584"/>
        <c:crosses val="max"/>
        <c:crossBetween val="between"/>
      </c:valAx>
      <c:catAx>
        <c:axId val="117063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8462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Évolution des taux de réussite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3.1339031339031341E-2"/>
          <c:y val="0.19111273085649169"/>
          <c:w val="0.93732193732193736"/>
          <c:h val="0.6173471308263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Global!$J$2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Global!$I$3:$I$7</c:f>
              <c:strCache>
                <c:ptCount val="5"/>
                <c:pt idx="0">
                  <c:v>Niveau 3 </c:v>
                </c:pt>
                <c:pt idx="1">
                  <c:v>Niveau 4</c:v>
                </c:pt>
                <c:pt idx="2">
                  <c:v> Niveau 4 </c:v>
                </c:pt>
                <c:pt idx="3">
                  <c:v>Niveau 5 et 6</c:v>
                </c:pt>
                <c:pt idx="4">
                  <c:v>Global</c:v>
                </c:pt>
              </c:strCache>
            </c:strRef>
          </c:cat>
          <c:val>
            <c:numRef>
              <c:f>Global!$J$3:$J$7</c:f>
              <c:numCache>
                <c:formatCode>0.00%</c:formatCode>
                <c:ptCount val="5"/>
                <c:pt idx="0">
                  <c:v>0.95450000000000002</c:v>
                </c:pt>
                <c:pt idx="1">
                  <c:v>1</c:v>
                </c:pt>
                <c:pt idx="2">
                  <c:v>0.89759999999999995</c:v>
                </c:pt>
                <c:pt idx="3">
                  <c:v>0.85450000000000004</c:v>
                </c:pt>
                <c:pt idx="4">
                  <c:v>0.92669999999999997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71D-9F9D-9A683B2D3EFA}"/>
            </c:ext>
          </c:extLst>
        </c:ser>
        <c:ser>
          <c:idx val="1"/>
          <c:order val="1"/>
          <c:tx>
            <c:strRef>
              <c:f>Global!$K$2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Global!$I$3:$I$7</c:f>
              <c:strCache>
                <c:ptCount val="5"/>
                <c:pt idx="0">
                  <c:v>Niveau 3 </c:v>
                </c:pt>
                <c:pt idx="1">
                  <c:v>Niveau 4</c:v>
                </c:pt>
                <c:pt idx="2">
                  <c:v> Niveau 4 </c:v>
                </c:pt>
                <c:pt idx="3">
                  <c:v>Niveau 5 et 6</c:v>
                </c:pt>
                <c:pt idx="4">
                  <c:v>Global</c:v>
                </c:pt>
              </c:strCache>
            </c:strRef>
          </c:cat>
          <c:val>
            <c:numRef>
              <c:f>Global!$K$3:$K$7</c:f>
              <c:numCache>
                <c:formatCode>0.00%</c:formatCode>
                <c:ptCount val="5"/>
                <c:pt idx="0">
                  <c:v>0.94186046511627908</c:v>
                </c:pt>
                <c:pt idx="1">
                  <c:v>0.9242424242424242</c:v>
                </c:pt>
                <c:pt idx="2">
                  <c:v>0.91549295774647887</c:v>
                </c:pt>
                <c:pt idx="3">
                  <c:v>0.84248210023866343</c:v>
                </c:pt>
                <c:pt idx="4">
                  <c:v>0.88010204081632648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71D-9F9D-9A683B2D3E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99119167"/>
        <c:axId val="1179454271"/>
      </c:barChart>
      <c:catAx>
        <c:axId val="1099119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79454271"/>
        <c:crosses val="autoZero"/>
        <c:auto val="1"/>
        <c:lblAlgn val="ctr"/>
        <c:lblOffset val="100"/>
        <c:noMultiLvlLbl val="0"/>
      </c:catAx>
      <c:valAx>
        <c:axId val="117945427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099119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543401</xdr:colOff>
      <xdr:row>13</xdr:row>
      <xdr:rowOff>84296</xdr:rowOff>
    </xdr:from>
    <xdr:to>
      <xdr:col>6</xdr:col>
      <xdr:colOff>510064</xdr:colOff>
      <xdr:row>21</xdr:row>
      <xdr:rowOff>51911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5F25FE5-5588-9D63-4107-82D7C0659002}"/>
            </a:ext>
          </a:extLst>
        </xdr:cNvPr>
        <xdr:cNvSpPr txBox="1"/>
      </xdr:nvSpPr>
      <xdr:spPr>
        <a:xfrm>
          <a:off x="2900839" y="2251234"/>
          <a:ext cx="2324100" cy="13011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Résultat aux examens</a:t>
          </a:r>
        </a:p>
        <a:p>
          <a:r>
            <a:rPr lang="fr-FR" sz="1100"/>
            <a:t>CFA académique Franche-Comté</a:t>
          </a:r>
        </a:p>
        <a:p>
          <a:r>
            <a:rPr lang="fr-FR" sz="1100"/>
            <a:t>Session 2024</a:t>
          </a:r>
          <a:endParaRPr lang="fr-FR" sz="1100" baseline="0"/>
        </a:p>
        <a:p>
          <a:r>
            <a:rPr lang="fr-FR" sz="1100" baseline="0"/>
            <a:t> </a:t>
          </a:r>
        </a:p>
        <a:p>
          <a:endParaRPr lang="fr-FR" sz="1100" baseline="0"/>
        </a:p>
        <a:p>
          <a:r>
            <a:rPr lang="fr-FR" sz="1100" baseline="0"/>
            <a:t>Résultat-examens session 2024_v01</a:t>
          </a:r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19</xdr:row>
      <xdr:rowOff>154304</xdr:rowOff>
    </xdr:from>
    <xdr:to>
      <xdr:col>7</xdr:col>
      <xdr:colOff>87630</xdr:colOff>
      <xdr:row>39</xdr:row>
      <xdr:rowOff>68579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77D0A625-BC06-D035-21AF-4EEC2C9D10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354330</xdr:colOff>
      <xdr:row>7</xdr:row>
      <xdr:rowOff>160020</xdr:rowOff>
    </xdr:from>
    <xdr:to>
      <xdr:col>15</xdr:col>
      <xdr:colOff>240030</xdr:colOff>
      <xdr:row>21</xdr:row>
      <xdr:rowOff>72390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3ABB6C8-86E0-30E5-1EF5-9BC45E0E31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E53AE-D3F3-42FA-9CF1-7CF4E72119E5}">
  <dimension ref="A46:H57"/>
  <sheetViews>
    <sheetView zoomScale="80" zoomScaleNormal="80" workbookViewId="0">
      <selection activeCell="B43" sqref="B43"/>
    </sheetView>
  </sheetViews>
  <sheetFormatPr baseColWidth="10" defaultRowHeight="12.75" x14ac:dyDescent="0.2"/>
  <cols>
    <col min="7" max="7" width="13.5703125" customWidth="1"/>
  </cols>
  <sheetData>
    <row r="46" spans="1:8" x14ac:dyDescent="0.2">
      <c r="A46" s="41"/>
      <c r="B46" s="41"/>
      <c r="C46" s="41"/>
      <c r="D46" s="41"/>
      <c r="E46" s="41"/>
      <c r="F46" s="41"/>
      <c r="G46" s="41"/>
      <c r="H46" s="41"/>
    </row>
    <row r="47" spans="1:8" x14ac:dyDescent="0.2">
      <c r="A47" s="41"/>
      <c r="B47" s="41"/>
      <c r="C47" s="41"/>
      <c r="D47" s="41"/>
      <c r="E47" s="41"/>
      <c r="F47" s="41"/>
      <c r="G47" s="41"/>
      <c r="H47" s="41"/>
    </row>
    <row r="57" ht="250.7" customHeight="1" x14ac:dyDescent="0.2"/>
  </sheetData>
  <mergeCells count="1">
    <mergeCell ref="A46:H47"/>
  </mergeCells>
  <printOptions horizontalCentered="1" verticalCentered="1"/>
  <pageMargins left="0" right="0" top="0" bottom="0" header="0" footer="0"/>
  <pageSetup paperSize="9" fitToWidth="0" orientation="portrait" verticalDpi="1200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64"/>
  <sheetViews>
    <sheetView zoomScale="120" zoomScaleNormal="120" workbookViewId="0">
      <pane ySplit="2" topLeftCell="A31" activePane="bottomLeft" state="frozen"/>
      <selection pane="bottomLeft" activeCell="I38" sqref="I38"/>
    </sheetView>
  </sheetViews>
  <sheetFormatPr baseColWidth="10" defaultColWidth="11.5703125" defaultRowHeight="15" x14ac:dyDescent="0.25"/>
  <cols>
    <col min="1" max="1" width="44.140625" style="4" customWidth="1"/>
    <col min="2" max="2" width="11.5703125" style="4" customWidth="1"/>
    <col min="3" max="3" width="11.5703125" style="18" customWidth="1"/>
    <col min="4" max="4" width="10.5703125" style="18" customWidth="1"/>
    <col min="5" max="5" width="11.42578125" style="18" customWidth="1"/>
    <col min="6" max="6" width="8.85546875" style="18" customWidth="1"/>
    <col min="7" max="7" width="10.42578125" style="18" customWidth="1"/>
    <col min="8" max="8" width="10.140625" style="18" customWidth="1"/>
    <col min="9" max="16384" width="11.5703125" style="4"/>
  </cols>
  <sheetData>
    <row r="1" spans="1:8" ht="24.6" customHeight="1" x14ac:dyDescent="0.3">
      <c r="A1" s="48" t="s">
        <v>131</v>
      </c>
      <c r="B1" s="49"/>
      <c r="C1" s="49"/>
      <c r="D1" s="49"/>
      <c r="E1" s="49"/>
      <c r="F1" s="49"/>
      <c r="G1" s="49"/>
      <c r="H1" s="49"/>
    </row>
    <row r="2" spans="1:8" s="8" customFormat="1" ht="58.5" customHeight="1" x14ac:dyDescent="0.25">
      <c r="A2" s="5" t="s">
        <v>0</v>
      </c>
      <c r="B2" s="5"/>
      <c r="C2" s="6" t="s">
        <v>1</v>
      </c>
      <c r="D2" s="6" t="s">
        <v>2</v>
      </c>
      <c r="E2" s="6" t="s">
        <v>3</v>
      </c>
      <c r="F2" s="6" t="s">
        <v>4</v>
      </c>
      <c r="G2" s="7" t="s">
        <v>133</v>
      </c>
      <c r="H2" s="7" t="s">
        <v>126</v>
      </c>
    </row>
    <row r="3" spans="1:8" ht="15" customHeight="1" x14ac:dyDescent="0.25">
      <c r="A3" s="50" t="s">
        <v>5</v>
      </c>
      <c r="B3" s="50"/>
      <c r="C3" s="50"/>
      <c r="D3" s="50"/>
      <c r="E3" s="50"/>
      <c r="F3" s="50"/>
      <c r="G3" s="50"/>
      <c r="H3" s="50"/>
    </row>
    <row r="4" spans="1:8" ht="12.75" customHeight="1" x14ac:dyDescent="0.25">
      <c r="A4" s="46" t="s">
        <v>6</v>
      </c>
      <c r="B4" s="5" t="s">
        <v>7</v>
      </c>
      <c r="C4" s="5">
        <v>0</v>
      </c>
      <c r="D4" s="5">
        <v>0</v>
      </c>
      <c r="E4" s="5">
        <v>0</v>
      </c>
      <c r="F4" s="44">
        <f>D4+D5</f>
        <v>5</v>
      </c>
      <c r="G4" s="59">
        <f>(E4+E5)/F4*100</f>
        <v>100</v>
      </c>
      <c r="H4" s="61">
        <v>100</v>
      </c>
    </row>
    <row r="5" spans="1:8" ht="12.75" customHeight="1" x14ac:dyDescent="0.25">
      <c r="A5" s="47"/>
      <c r="B5" s="5" t="s">
        <v>8</v>
      </c>
      <c r="C5" s="5">
        <v>5</v>
      </c>
      <c r="D5" s="5">
        <v>5</v>
      </c>
      <c r="E5" s="5">
        <v>5</v>
      </c>
      <c r="F5" s="45"/>
      <c r="G5" s="60"/>
      <c r="H5" s="62"/>
    </row>
    <row r="6" spans="1:8" ht="12.75" customHeight="1" x14ac:dyDescent="0.25">
      <c r="A6" s="51" t="s">
        <v>9</v>
      </c>
      <c r="B6" s="14" t="s">
        <v>7</v>
      </c>
      <c r="C6" s="14">
        <v>0</v>
      </c>
      <c r="D6" s="14">
        <v>0</v>
      </c>
      <c r="E6" s="14">
        <v>0</v>
      </c>
      <c r="F6" s="53">
        <f>D6+D7</f>
        <v>0</v>
      </c>
      <c r="G6" s="42"/>
      <c r="H6" s="57"/>
    </row>
    <row r="7" spans="1:8" ht="12.75" customHeight="1" x14ac:dyDescent="0.25">
      <c r="A7" s="52"/>
      <c r="B7" s="14" t="s">
        <v>8</v>
      </c>
      <c r="C7" s="14">
        <v>0</v>
      </c>
      <c r="D7" s="14">
        <v>0</v>
      </c>
      <c r="E7" s="14">
        <v>0</v>
      </c>
      <c r="F7" s="54"/>
      <c r="G7" s="43"/>
      <c r="H7" s="58"/>
    </row>
    <row r="8" spans="1:8" ht="12.75" customHeight="1" x14ac:dyDescent="0.25">
      <c r="A8" s="46" t="s">
        <v>10</v>
      </c>
      <c r="B8" s="5" t="s">
        <v>7</v>
      </c>
      <c r="C8" s="14">
        <v>0</v>
      </c>
      <c r="D8" s="14">
        <v>0</v>
      </c>
      <c r="E8" s="14">
        <v>0</v>
      </c>
      <c r="F8" s="44">
        <f>D8+D9</f>
        <v>0</v>
      </c>
      <c r="G8" s="42"/>
      <c r="H8" s="42"/>
    </row>
    <row r="9" spans="1:8" ht="12.75" customHeight="1" x14ac:dyDescent="0.25">
      <c r="A9" s="47"/>
      <c r="B9" s="5" t="s">
        <v>8</v>
      </c>
      <c r="C9" s="14">
        <v>0</v>
      </c>
      <c r="D9" s="14">
        <v>0</v>
      </c>
      <c r="E9" s="14">
        <v>0</v>
      </c>
      <c r="F9" s="45"/>
      <c r="G9" s="43"/>
      <c r="H9" s="43"/>
    </row>
    <row r="10" spans="1:8" ht="12.75" customHeight="1" x14ac:dyDescent="0.25">
      <c r="A10" s="46" t="s">
        <v>154</v>
      </c>
      <c r="B10" s="5" t="s">
        <v>7</v>
      </c>
      <c r="C10" s="14">
        <v>0</v>
      </c>
      <c r="D10" s="14">
        <v>0</v>
      </c>
      <c r="E10" s="14">
        <v>0</v>
      </c>
      <c r="F10" s="44">
        <f>D10+D11</f>
        <v>1</v>
      </c>
      <c r="G10" s="59">
        <f>(E10+E11)/F10*100</f>
        <v>100</v>
      </c>
      <c r="H10" s="42"/>
    </row>
    <row r="11" spans="1:8" ht="12.75" customHeight="1" x14ac:dyDescent="0.25">
      <c r="A11" s="47"/>
      <c r="B11" s="5" t="s">
        <v>8</v>
      </c>
      <c r="C11" s="14">
        <v>1</v>
      </c>
      <c r="D11" s="14">
        <v>1</v>
      </c>
      <c r="E11" s="14">
        <v>1</v>
      </c>
      <c r="F11" s="45"/>
      <c r="G11" s="60"/>
      <c r="H11" s="43"/>
    </row>
    <row r="12" spans="1:8" ht="12.75" customHeight="1" x14ac:dyDescent="0.25">
      <c r="A12" s="51" t="s">
        <v>11</v>
      </c>
      <c r="B12" s="14" t="s">
        <v>7</v>
      </c>
      <c r="C12" s="14">
        <v>2</v>
      </c>
      <c r="D12" s="14">
        <v>2</v>
      </c>
      <c r="E12" s="14">
        <v>2</v>
      </c>
      <c r="F12" s="53">
        <f>D12+D13</f>
        <v>8</v>
      </c>
      <c r="G12" s="53">
        <f>(E12+E13)/F12*100</f>
        <v>100</v>
      </c>
      <c r="H12" s="55">
        <v>80</v>
      </c>
    </row>
    <row r="13" spans="1:8" ht="12.75" customHeight="1" x14ac:dyDescent="0.25">
      <c r="A13" s="52"/>
      <c r="B13" s="14" t="s">
        <v>8</v>
      </c>
      <c r="C13" s="14">
        <v>6</v>
      </c>
      <c r="D13" s="14">
        <v>6</v>
      </c>
      <c r="E13" s="14">
        <v>6</v>
      </c>
      <c r="F13" s="54"/>
      <c r="G13" s="54"/>
      <c r="H13" s="56"/>
    </row>
    <row r="14" spans="1:8" ht="12.75" customHeight="1" x14ac:dyDescent="0.25">
      <c r="A14" s="46" t="s">
        <v>12</v>
      </c>
      <c r="B14" s="5" t="s">
        <v>7</v>
      </c>
      <c r="C14" s="5">
        <v>6</v>
      </c>
      <c r="D14" s="5">
        <v>5</v>
      </c>
      <c r="E14" s="5">
        <v>4</v>
      </c>
      <c r="F14" s="44">
        <f t="shared" ref="F14" si="0">D14+D15</f>
        <v>5</v>
      </c>
      <c r="G14" s="44">
        <f t="shared" ref="G14" si="1">(E14+E15)/F14*100</f>
        <v>80</v>
      </c>
      <c r="H14" s="61">
        <v>100</v>
      </c>
    </row>
    <row r="15" spans="1:8" ht="12.75" customHeight="1" x14ac:dyDescent="0.25">
      <c r="A15" s="47"/>
      <c r="B15" s="5" t="s">
        <v>8</v>
      </c>
      <c r="C15" s="5">
        <v>0</v>
      </c>
      <c r="D15" s="5">
        <v>0</v>
      </c>
      <c r="E15" s="5">
        <v>0</v>
      </c>
      <c r="F15" s="45"/>
      <c r="G15" s="45"/>
      <c r="H15" s="62"/>
    </row>
    <row r="16" spans="1:8" ht="12.75" customHeight="1" x14ac:dyDescent="0.25">
      <c r="A16" s="46" t="s">
        <v>156</v>
      </c>
      <c r="B16" s="5" t="s">
        <v>7</v>
      </c>
      <c r="C16" s="5">
        <v>0</v>
      </c>
      <c r="D16" s="5">
        <v>0</v>
      </c>
      <c r="E16" s="5">
        <v>0</v>
      </c>
      <c r="F16" s="44">
        <f t="shared" ref="F16" si="2">D16+D17</f>
        <v>1</v>
      </c>
      <c r="G16" s="44">
        <f>(E16+E17)/F16*100</f>
        <v>100</v>
      </c>
      <c r="H16" s="42"/>
    </row>
    <row r="17" spans="1:10" ht="12.75" customHeight="1" x14ac:dyDescent="0.25">
      <c r="A17" s="47"/>
      <c r="B17" s="5" t="s">
        <v>8</v>
      </c>
      <c r="C17" s="5">
        <v>1</v>
      </c>
      <c r="D17" s="5">
        <v>1</v>
      </c>
      <c r="E17" s="5">
        <v>1</v>
      </c>
      <c r="F17" s="45"/>
      <c r="G17" s="45"/>
      <c r="H17" s="43"/>
    </row>
    <row r="18" spans="1:10" ht="12.75" customHeight="1" x14ac:dyDescent="0.25">
      <c r="A18" s="51" t="s">
        <v>13</v>
      </c>
      <c r="B18" s="14" t="s">
        <v>7</v>
      </c>
      <c r="C18" s="14">
        <v>1</v>
      </c>
      <c r="D18" s="14">
        <v>1</v>
      </c>
      <c r="E18" s="14">
        <v>1</v>
      </c>
      <c r="F18" s="53">
        <f t="shared" ref="F18" si="3">D18+D19</f>
        <v>1</v>
      </c>
      <c r="G18" s="53">
        <f t="shared" ref="G18" si="4">(E18+E19)/F18*100</f>
        <v>100</v>
      </c>
      <c r="H18" s="55">
        <v>100</v>
      </c>
    </row>
    <row r="19" spans="1:10" ht="12.75" customHeight="1" x14ac:dyDescent="0.25">
      <c r="A19" s="52"/>
      <c r="B19" s="14" t="s">
        <v>8</v>
      </c>
      <c r="C19" s="14">
        <v>0</v>
      </c>
      <c r="D19" s="14">
        <v>0</v>
      </c>
      <c r="E19" s="14">
        <v>0</v>
      </c>
      <c r="F19" s="54"/>
      <c r="G19" s="54"/>
      <c r="H19" s="56"/>
    </row>
    <row r="20" spans="1:10" ht="12.75" customHeight="1" x14ac:dyDescent="0.25">
      <c r="A20" s="46" t="s">
        <v>14</v>
      </c>
      <c r="B20" s="5" t="s">
        <v>7</v>
      </c>
      <c r="C20" s="5">
        <v>0</v>
      </c>
      <c r="D20" s="5">
        <v>0</v>
      </c>
      <c r="E20" s="5">
        <v>0</v>
      </c>
      <c r="F20" s="44">
        <f t="shared" ref="F20" si="5">D20+D21</f>
        <v>0</v>
      </c>
      <c r="G20" s="42"/>
      <c r="H20" s="44">
        <v>100</v>
      </c>
    </row>
    <row r="21" spans="1:10" ht="12.75" customHeight="1" x14ac:dyDescent="0.25">
      <c r="A21" s="47"/>
      <c r="B21" s="5" t="s">
        <v>8</v>
      </c>
      <c r="C21" s="5">
        <v>0</v>
      </c>
      <c r="D21" s="5">
        <v>0</v>
      </c>
      <c r="E21" s="5">
        <v>0</v>
      </c>
      <c r="F21" s="45"/>
      <c r="G21" s="43"/>
      <c r="H21" s="45"/>
    </row>
    <row r="22" spans="1:10" ht="12.75" customHeight="1" x14ac:dyDescent="0.25">
      <c r="A22" s="51" t="s">
        <v>115</v>
      </c>
      <c r="B22" s="14" t="s">
        <v>7</v>
      </c>
      <c r="C22" s="14">
        <v>2</v>
      </c>
      <c r="D22" s="14">
        <v>2</v>
      </c>
      <c r="E22" s="14">
        <v>2</v>
      </c>
      <c r="F22" s="53">
        <f t="shared" ref="F22" si="6">D22+D23</f>
        <v>2</v>
      </c>
      <c r="G22" s="53">
        <f t="shared" ref="G22" si="7">(E22+E23)/F22*100</f>
        <v>100</v>
      </c>
      <c r="H22" s="53">
        <v>100</v>
      </c>
      <c r="I22" s="83"/>
      <c r="J22" s="84"/>
    </row>
    <row r="23" spans="1:10" ht="12.75" customHeight="1" x14ac:dyDescent="0.25">
      <c r="A23" s="52"/>
      <c r="B23" s="14" t="s">
        <v>8</v>
      </c>
      <c r="C23" s="14">
        <v>0</v>
      </c>
      <c r="D23" s="14">
        <v>0</v>
      </c>
      <c r="E23" s="14">
        <v>0</v>
      </c>
      <c r="F23" s="54"/>
      <c r="G23" s="54"/>
      <c r="H23" s="54"/>
      <c r="I23" s="83"/>
      <c r="J23" s="84"/>
    </row>
    <row r="24" spans="1:10" ht="12.75" customHeight="1" x14ac:dyDescent="0.25">
      <c r="A24" s="46" t="s">
        <v>15</v>
      </c>
      <c r="B24" s="5" t="s">
        <v>7</v>
      </c>
      <c r="C24" s="5">
        <v>5</v>
      </c>
      <c r="D24" s="5">
        <v>5</v>
      </c>
      <c r="E24" s="5">
        <v>3</v>
      </c>
      <c r="F24" s="44">
        <f t="shared" ref="F24" si="8">D24+D25</f>
        <v>13</v>
      </c>
      <c r="G24" s="44">
        <f t="shared" ref="G24" si="9">(E24+E25)/F24*100</f>
        <v>84.615384615384613</v>
      </c>
      <c r="H24" s="44">
        <v>100</v>
      </c>
    </row>
    <row r="25" spans="1:10" ht="12.75" customHeight="1" x14ac:dyDescent="0.25">
      <c r="A25" s="47"/>
      <c r="B25" s="5" t="s">
        <v>8</v>
      </c>
      <c r="C25" s="5">
        <v>9</v>
      </c>
      <c r="D25" s="5">
        <v>8</v>
      </c>
      <c r="E25" s="5">
        <v>8</v>
      </c>
      <c r="F25" s="45"/>
      <c r="G25" s="45"/>
      <c r="H25" s="45"/>
    </row>
    <row r="26" spans="1:10" ht="12.75" customHeight="1" x14ac:dyDescent="0.25">
      <c r="A26" s="51" t="s">
        <v>16</v>
      </c>
      <c r="B26" s="14" t="s">
        <v>7</v>
      </c>
      <c r="C26" s="14">
        <v>7</v>
      </c>
      <c r="D26" s="14">
        <v>7</v>
      </c>
      <c r="E26" s="14">
        <v>7</v>
      </c>
      <c r="F26" s="53">
        <f t="shared" ref="F26" si="10">D26+D27</f>
        <v>7</v>
      </c>
      <c r="G26" s="53">
        <f t="shared" ref="G26" si="11">(E26+E27)/F26*100</f>
        <v>100</v>
      </c>
      <c r="H26" s="55">
        <v>100</v>
      </c>
    </row>
    <row r="27" spans="1:10" ht="12.75" customHeight="1" x14ac:dyDescent="0.25">
      <c r="A27" s="52"/>
      <c r="B27" s="14" t="s">
        <v>8</v>
      </c>
      <c r="C27" s="14">
        <v>0</v>
      </c>
      <c r="D27" s="14">
        <v>0</v>
      </c>
      <c r="E27" s="14">
        <v>0</v>
      </c>
      <c r="F27" s="54"/>
      <c r="G27" s="54"/>
      <c r="H27" s="56"/>
    </row>
    <row r="28" spans="1:10" ht="12.75" customHeight="1" x14ac:dyDescent="0.25">
      <c r="A28" s="46" t="s">
        <v>17</v>
      </c>
      <c r="B28" s="5" t="s">
        <v>7</v>
      </c>
      <c r="C28" s="5">
        <v>16</v>
      </c>
      <c r="D28" s="5">
        <v>16</v>
      </c>
      <c r="E28" s="5">
        <v>16</v>
      </c>
      <c r="F28" s="44">
        <f t="shared" ref="F28" si="12">D28+D29</f>
        <v>20</v>
      </c>
      <c r="G28" s="71">
        <f t="shared" ref="G28:G30" si="13">(E28+E29)/F28*100</f>
        <v>100</v>
      </c>
      <c r="H28" s="61">
        <v>95</v>
      </c>
    </row>
    <row r="29" spans="1:10" ht="12.75" customHeight="1" x14ac:dyDescent="0.25">
      <c r="A29" s="47"/>
      <c r="B29" s="5" t="s">
        <v>8</v>
      </c>
      <c r="C29" s="5">
        <v>4</v>
      </c>
      <c r="D29" s="5">
        <v>4</v>
      </c>
      <c r="E29" s="5">
        <v>4</v>
      </c>
      <c r="F29" s="45"/>
      <c r="G29" s="72"/>
      <c r="H29" s="62"/>
    </row>
    <row r="30" spans="1:10" ht="12.75" customHeight="1" x14ac:dyDescent="0.25">
      <c r="A30" s="51" t="s">
        <v>18</v>
      </c>
      <c r="B30" s="14" t="s">
        <v>7</v>
      </c>
      <c r="C30" s="14">
        <v>3</v>
      </c>
      <c r="D30" s="14">
        <v>3</v>
      </c>
      <c r="E30" s="14">
        <v>3</v>
      </c>
      <c r="F30" s="53">
        <f t="shared" ref="F30" si="14">D30+D31</f>
        <v>3</v>
      </c>
      <c r="G30" s="53">
        <f t="shared" si="13"/>
        <v>100</v>
      </c>
      <c r="H30" s="69"/>
    </row>
    <row r="31" spans="1:10" ht="12.75" customHeight="1" x14ac:dyDescent="0.25">
      <c r="A31" s="52"/>
      <c r="B31" s="14" t="s">
        <v>8</v>
      </c>
      <c r="C31" s="14">
        <v>0</v>
      </c>
      <c r="D31" s="14">
        <v>0</v>
      </c>
      <c r="E31" s="14">
        <v>0</v>
      </c>
      <c r="F31" s="54"/>
      <c r="G31" s="54"/>
      <c r="H31" s="70"/>
    </row>
    <row r="32" spans="1:10" ht="12.75" customHeight="1" x14ac:dyDescent="0.25">
      <c r="A32" s="73" t="s">
        <v>19</v>
      </c>
      <c r="B32" s="21" t="s">
        <v>7</v>
      </c>
      <c r="C32" s="21">
        <v>21</v>
      </c>
      <c r="D32" s="21">
        <v>17</v>
      </c>
      <c r="E32" s="21">
        <v>16</v>
      </c>
      <c r="F32" s="75">
        <f t="shared" ref="F32:F34" si="15">D32+D33</f>
        <v>17</v>
      </c>
      <c r="G32" s="77">
        <f t="shared" ref="G32" si="16">(E32+E33)/F32*100</f>
        <v>94.117647058823522</v>
      </c>
      <c r="H32" s="79">
        <v>93</v>
      </c>
      <c r="I32" s="83"/>
      <c r="J32" s="84"/>
    </row>
    <row r="33" spans="1:10" ht="12.75" customHeight="1" x14ac:dyDescent="0.25">
      <c r="A33" s="74"/>
      <c r="B33" s="21" t="s">
        <v>8</v>
      </c>
      <c r="C33" s="21">
        <v>0</v>
      </c>
      <c r="D33" s="21">
        <v>0</v>
      </c>
      <c r="E33" s="21">
        <v>0</v>
      </c>
      <c r="F33" s="76"/>
      <c r="G33" s="78"/>
      <c r="H33" s="80"/>
      <c r="I33" s="83"/>
      <c r="J33" s="84"/>
    </row>
    <row r="34" spans="1:10" ht="12.75" customHeight="1" x14ac:dyDescent="0.25">
      <c r="A34" s="73" t="s">
        <v>155</v>
      </c>
      <c r="B34" s="21" t="s">
        <v>7</v>
      </c>
      <c r="C34" s="21">
        <v>0</v>
      </c>
      <c r="D34" s="21">
        <v>0</v>
      </c>
      <c r="E34" s="21">
        <v>0</v>
      </c>
      <c r="F34" s="75">
        <f t="shared" si="15"/>
        <v>0</v>
      </c>
      <c r="G34" s="57"/>
      <c r="H34" s="57"/>
      <c r="I34" s="38"/>
      <c r="J34" s="18"/>
    </row>
    <row r="35" spans="1:10" ht="12.75" customHeight="1" x14ac:dyDescent="0.25">
      <c r="A35" s="74"/>
      <c r="B35" s="21" t="s">
        <v>8</v>
      </c>
      <c r="C35" s="21">
        <v>0</v>
      </c>
      <c r="D35" s="21">
        <v>0</v>
      </c>
      <c r="E35" s="21">
        <v>0</v>
      </c>
      <c r="F35" s="76"/>
      <c r="G35" s="58"/>
      <c r="H35" s="58"/>
      <c r="I35" s="38"/>
      <c r="J35" s="18"/>
    </row>
    <row r="36" spans="1:10" ht="12.75" customHeight="1" x14ac:dyDescent="0.25">
      <c r="A36" s="51" t="s">
        <v>149</v>
      </c>
      <c r="B36" s="14" t="s">
        <v>7</v>
      </c>
      <c r="C36" s="14">
        <v>2</v>
      </c>
      <c r="D36" s="14">
        <v>2</v>
      </c>
      <c r="E36" s="14">
        <v>2</v>
      </c>
      <c r="F36" s="53">
        <f t="shared" ref="F36" si="17">D36+D37</f>
        <v>2</v>
      </c>
      <c r="G36" s="53">
        <f t="shared" ref="G36" si="18">(E36+E37)/F36*100</f>
        <v>100</v>
      </c>
      <c r="H36" s="53">
        <v>100</v>
      </c>
      <c r="I36" s="83"/>
      <c r="J36" s="84"/>
    </row>
    <row r="37" spans="1:10" ht="12" customHeight="1" x14ac:dyDescent="0.25">
      <c r="A37" s="52"/>
      <c r="B37" s="14" t="s">
        <v>8</v>
      </c>
      <c r="C37" s="14">
        <v>0</v>
      </c>
      <c r="D37" s="14">
        <v>0</v>
      </c>
      <c r="E37" s="14">
        <v>0</v>
      </c>
      <c r="F37" s="54"/>
      <c r="G37" s="54"/>
      <c r="H37" s="54"/>
      <c r="I37" s="83"/>
      <c r="J37" s="84"/>
    </row>
    <row r="38" spans="1:10" ht="12.75" customHeight="1" x14ac:dyDescent="0.25">
      <c r="A38" s="46" t="s">
        <v>20</v>
      </c>
      <c r="B38" s="5" t="s">
        <v>7</v>
      </c>
      <c r="C38" s="5">
        <v>0</v>
      </c>
      <c r="D38" s="5">
        <v>0</v>
      </c>
      <c r="E38" s="5">
        <v>0</v>
      </c>
      <c r="F38" s="44">
        <f>D38+D39</f>
        <v>3</v>
      </c>
      <c r="G38" s="44">
        <f t="shared" ref="G38:G40" si="19">(E38+E39)/F38*100</f>
        <v>100</v>
      </c>
      <c r="H38" s="61">
        <v>100</v>
      </c>
    </row>
    <row r="39" spans="1:10" ht="12" customHeight="1" x14ac:dyDescent="0.25">
      <c r="A39" s="47"/>
      <c r="B39" s="5" t="s">
        <v>8</v>
      </c>
      <c r="C39" s="5">
        <v>3</v>
      </c>
      <c r="D39" s="5">
        <v>3</v>
      </c>
      <c r="E39" s="5">
        <v>3</v>
      </c>
      <c r="F39" s="45"/>
      <c r="G39" s="45"/>
      <c r="H39" s="62"/>
    </row>
    <row r="40" spans="1:10" ht="12.75" customHeight="1" x14ac:dyDescent="0.25">
      <c r="A40" s="51" t="s">
        <v>21</v>
      </c>
      <c r="B40" s="14" t="s">
        <v>7</v>
      </c>
      <c r="C40" s="14">
        <v>1</v>
      </c>
      <c r="D40" s="14">
        <v>1</v>
      </c>
      <c r="E40" s="14">
        <v>1</v>
      </c>
      <c r="F40" s="53">
        <f>D40+D41</f>
        <v>1</v>
      </c>
      <c r="G40" s="53">
        <f t="shared" si="19"/>
        <v>100</v>
      </c>
      <c r="H40" s="55">
        <v>100</v>
      </c>
      <c r="I40" s="83"/>
      <c r="J40" s="84"/>
    </row>
    <row r="41" spans="1:10" ht="12" customHeight="1" x14ac:dyDescent="0.25">
      <c r="A41" s="52"/>
      <c r="B41" s="14" t="s">
        <v>8</v>
      </c>
      <c r="C41" s="14">
        <v>0</v>
      </c>
      <c r="D41" s="14">
        <v>0</v>
      </c>
      <c r="E41" s="14">
        <v>0</v>
      </c>
      <c r="F41" s="54"/>
      <c r="G41" s="54"/>
      <c r="H41" s="56"/>
      <c r="I41" s="83"/>
      <c r="J41" s="84"/>
    </row>
    <row r="42" spans="1:10" ht="12" customHeight="1" x14ac:dyDescent="0.25">
      <c r="A42" s="63" t="s">
        <v>140</v>
      </c>
      <c r="B42" s="37" t="s">
        <v>7</v>
      </c>
      <c r="C42" s="9">
        <v>2</v>
      </c>
      <c r="D42" s="9">
        <v>2</v>
      </c>
      <c r="E42" s="9">
        <v>1</v>
      </c>
      <c r="F42" s="59">
        <f>D42+D43</f>
        <v>2</v>
      </c>
      <c r="G42" s="59">
        <f>(E42+E43)/F42*100</f>
        <v>50</v>
      </c>
      <c r="H42" s="69"/>
    </row>
    <row r="43" spans="1:10" ht="12" customHeight="1" x14ac:dyDescent="0.25">
      <c r="A43" s="64"/>
      <c r="B43" s="37" t="s">
        <v>8</v>
      </c>
      <c r="C43" s="9">
        <v>0</v>
      </c>
      <c r="D43" s="9">
        <v>0</v>
      </c>
      <c r="E43" s="9">
        <v>0</v>
      </c>
      <c r="F43" s="60"/>
      <c r="G43" s="60"/>
      <c r="H43" s="70"/>
    </row>
    <row r="44" spans="1:10" ht="12" customHeight="1" x14ac:dyDescent="0.25">
      <c r="A44" s="63" t="s">
        <v>152</v>
      </c>
      <c r="B44" s="37" t="s">
        <v>7</v>
      </c>
      <c r="C44" s="9">
        <v>1</v>
      </c>
      <c r="D44" s="9">
        <v>1</v>
      </c>
      <c r="E44" s="9">
        <v>1</v>
      </c>
      <c r="F44" s="59">
        <f>D44+D45</f>
        <v>1</v>
      </c>
      <c r="G44" s="59">
        <f>(E44+E45)/F44*100</f>
        <v>100</v>
      </c>
      <c r="H44" s="39"/>
    </row>
    <row r="45" spans="1:10" ht="12" customHeight="1" x14ac:dyDescent="0.25">
      <c r="A45" s="64"/>
      <c r="B45" s="37" t="s">
        <v>8</v>
      </c>
      <c r="C45" s="9">
        <v>0</v>
      </c>
      <c r="D45" s="9">
        <v>0</v>
      </c>
      <c r="E45" s="9">
        <v>0</v>
      </c>
      <c r="F45" s="60"/>
      <c r="G45" s="60"/>
      <c r="H45" s="39"/>
    </row>
    <row r="46" spans="1:10" ht="12.75" customHeight="1" x14ac:dyDescent="0.25">
      <c r="A46" s="51" t="s">
        <v>116</v>
      </c>
      <c r="B46" s="14" t="s">
        <v>7</v>
      </c>
      <c r="C46" s="14">
        <v>1</v>
      </c>
      <c r="D46" s="14">
        <v>1</v>
      </c>
      <c r="E46" s="14">
        <v>1</v>
      </c>
      <c r="F46" s="53">
        <f>D46+D47</f>
        <v>2</v>
      </c>
      <c r="G46" s="55">
        <f t="shared" ref="G46" si="20">(E46+E47)/F46*100</f>
        <v>100</v>
      </c>
      <c r="H46" s="55">
        <v>100</v>
      </c>
    </row>
    <row r="47" spans="1:10" ht="12" customHeight="1" x14ac:dyDescent="0.25">
      <c r="A47" s="52"/>
      <c r="B47" s="14" t="s">
        <v>8</v>
      </c>
      <c r="C47" s="14">
        <v>1</v>
      </c>
      <c r="D47" s="14">
        <v>1</v>
      </c>
      <c r="E47" s="14">
        <v>1</v>
      </c>
      <c r="F47" s="54"/>
      <c r="G47" s="56"/>
      <c r="H47" s="56"/>
    </row>
    <row r="48" spans="1:10" ht="12.75" customHeight="1" x14ac:dyDescent="0.25">
      <c r="A48" s="63" t="s">
        <v>22</v>
      </c>
      <c r="B48" s="9" t="s">
        <v>7</v>
      </c>
      <c r="C48" s="9">
        <v>3</v>
      </c>
      <c r="D48" s="9">
        <v>3</v>
      </c>
      <c r="E48" s="9">
        <v>2</v>
      </c>
      <c r="F48" s="59">
        <f t="shared" ref="F48" si="21">D48+D49</f>
        <v>3</v>
      </c>
      <c r="G48" s="59">
        <f t="shared" ref="G48" si="22">(E48+E49)/F48*100</f>
        <v>66.666666666666657</v>
      </c>
      <c r="H48" s="67">
        <v>100</v>
      </c>
    </row>
    <row r="49" spans="1:8" ht="12" customHeight="1" x14ac:dyDescent="0.25">
      <c r="A49" s="64"/>
      <c r="B49" s="9" t="s">
        <v>8</v>
      </c>
      <c r="C49" s="9">
        <v>0</v>
      </c>
      <c r="D49" s="9">
        <v>0</v>
      </c>
      <c r="E49" s="9">
        <v>0</v>
      </c>
      <c r="F49" s="60"/>
      <c r="G49" s="60"/>
      <c r="H49" s="68"/>
    </row>
    <row r="50" spans="1:8" ht="12.75" customHeight="1" x14ac:dyDescent="0.25">
      <c r="A50" s="51" t="s">
        <v>23</v>
      </c>
      <c r="B50" s="14" t="s">
        <v>7</v>
      </c>
      <c r="C50" s="14">
        <v>2</v>
      </c>
      <c r="D50" s="14">
        <v>2</v>
      </c>
      <c r="E50" s="14">
        <v>2</v>
      </c>
      <c r="F50" s="53">
        <f>D50+D51</f>
        <v>5</v>
      </c>
      <c r="G50" s="55">
        <f t="shared" ref="G50" si="23">(E50+E51)/F50*100</f>
        <v>100</v>
      </c>
      <c r="H50" s="55">
        <v>100</v>
      </c>
    </row>
    <row r="51" spans="1:8" ht="12" customHeight="1" x14ac:dyDescent="0.25">
      <c r="A51" s="52"/>
      <c r="B51" s="14" t="s">
        <v>8</v>
      </c>
      <c r="C51" s="14">
        <v>3</v>
      </c>
      <c r="D51" s="14">
        <v>3</v>
      </c>
      <c r="E51" s="14">
        <v>3</v>
      </c>
      <c r="F51" s="54"/>
      <c r="G51" s="56"/>
      <c r="H51" s="56"/>
    </row>
    <row r="52" spans="1:8" ht="12.75" customHeight="1" x14ac:dyDescent="0.25">
      <c r="A52" s="63" t="s">
        <v>153</v>
      </c>
      <c r="B52" s="9" t="s">
        <v>7</v>
      </c>
      <c r="C52" s="9">
        <v>0</v>
      </c>
      <c r="D52" s="9">
        <v>0</v>
      </c>
      <c r="E52" s="9">
        <v>0</v>
      </c>
      <c r="F52" s="59">
        <f t="shared" ref="F52" si="24">D52+D53</f>
        <v>0</v>
      </c>
      <c r="G52" s="69"/>
      <c r="H52" s="69"/>
    </row>
    <row r="53" spans="1:8" ht="12.75" customHeight="1" x14ac:dyDescent="0.25">
      <c r="A53" s="64"/>
      <c r="B53" s="9" t="s">
        <v>8</v>
      </c>
      <c r="C53" s="9">
        <v>0</v>
      </c>
      <c r="D53" s="9">
        <v>0</v>
      </c>
      <c r="E53" s="9">
        <v>0</v>
      </c>
      <c r="F53" s="60"/>
      <c r="G53" s="70"/>
      <c r="H53" s="70"/>
    </row>
    <row r="54" spans="1:8" ht="12.75" customHeight="1" x14ac:dyDescent="0.25">
      <c r="A54" s="51" t="s">
        <v>24</v>
      </c>
      <c r="B54" s="14" t="s">
        <v>7</v>
      </c>
      <c r="C54" s="14">
        <v>3</v>
      </c>
      <c r="D54" s="14">
        <v>3</v>
      </c>
      <c r="E54" s="14">
        <v>3</v>
      </c>
      <c r="F54" s="53">
        <f>D54+D55</f>
        <v>5</v>
      </c>
      <c r="G54" s="81">
        <f t="shared" ref="G54" si="25">(E54+E55)/F54*100</f>
        <v>100</v>
      </c>
      <c r="H54" s="55">
        <v>100</v>
      </c>
    </row>
    <row r="55" spans="1:8" ht="12.75" customHeight="1" x14ac:dyDescent="0.25">
      <c r="A55" s="52"/>
      <c r="B55" s="14" t="s">
        <v>8</v>
      </c>
      <c r="C55" s="14">
        <v>2</v>
      </c>
      <c r="D55" s="14">
        <v>2</v>
      </c>
      <c r="E55" s="14">
        <v>2</v>
      </c>
      <c r="F55" s="54"/>
      <c r="G55" s="82"/>
      <c r="H55" s="56"/>
    </row>
    <row r="56" spans="1:8" ht="12.75" customHeight="1" x14ac:dyDescent="0.25">
      <c r="A56" s="63" t="s">
        <v>141</v>
      </c>
      <c r="B56" s="9" t="s">
        <v>7</v>
      </c>
      <c r="C56" s="9">
        <v>0</v>
      </c>
      <c r="D56" s="9">
        <v>0</v>
      </c>
      <c r="E56" s="9">
        <v>0</v>
      </c>
      <c r="F56" s="59">
        <f t="shared" ref="F56:F58" si="26">D56+D57</f>
        <v>1</v>
      </c>
      <c r="G56" s="65">
        <f t="shared" ref="G56:G58" si="27">(E56+E57)/F56*100</f>
        <v>100</v>
      </c>
      <c r="H56" s="67">
        <v>75</v>
      </c>
    </row>
    <row r="57" spans="1:8" ht="12.75" customHeight="1" x14ac:dyDescent="0.25">
      <c r="A57" s="64"/>
      <c r="B57" s="9" t="s">
        <v>8</v>
      </c>
      <c r="C57" s="9">
        <v>1</v>
      </c>
      <c r="D57" s="9">
        <v>1</v>
      </c>
      <c r="E57" s="9">
        <v>1</v>
      </c>
      <c r="F57" s="60"/>
      <c r="G57" s="66"/>
      <c r="H57" s="68"/>
    </row>
    <row r="58" spans="1:8" ht="12.75" customHeight="1" x14ac:dyDescent="0.25">
      <c r="A58" s="63" t="s">
        <v>148</v>
      </c>
      <c r="B58" s="9" t="s">
        <v>7</v>
      </c>
      <c r="C58" s="9">
        <v>2</v>
      </c>
      <c r="D58" s="9">
        <v>2</v>
      </c>
      <c r="E58" s="9">
        <v>2</v>
      </c>
      <c r="F58" s="59">
        <f t="shared" si="26"/>
        <v>2</v>
      </c>
      <c r="G58" s="65">
        <f t="shared" si="27"/>
        <v>100</v>
      </c>
      <c r="H58" s="67">
        <v>100</v>
      </c>
    </row>
    <row r="59" spans="1:8" ht="12.75" customHeight="1" x14ac:dyDescent="0.25">
      <c r="A59" s="64"/>
      <c r="B59" s="9" t="s">
        <v>8</v>
      </c>
      <c r="C59" s="9">
        <v>0</v>
      </c>
      <c r="D59" s="9">
        <v>0</v>
      </c>
      <c r="E59" s="9">
        <v>0</v>
      </c>
      <c r="F59" s="60"/>
      <c r="G59" s="66"/>
      <c r="H59" s="68"/>
    </row>
    <row r="60" spans="1:8" ht="18.75" customHeight="1" x14ac:dyDescent="0.25">
      <c r="A60" s="1" t="s">
        <v>25</v>
      </c>
      <c r="B60" s="2"/>
      <c r="C60" s="10">
        <f>SUM(C4:C59)</f>
        <v>116</v>
      </c>
      <c r="D60" s="10">
        <f>SUM(D4:D57)</f>
        <v>108</v>
      </c>
      <c r="E60" s="10">
        <f>SUM(E4:E57)</f>
        <v>102</v>
      </c>
      <c r="F60" s="10">
        <f>SUM(F4:F57)</f>
        <v>108</v>
      </c>
      <c r="G60" s="11">
        <f>E60/D60*100</f>
        <v>94.444444444444443</v>
      </c>
      <c r="H60" s="11">
        <v>95.45</v>
      </c>
    </row>
    <row r="61" spans="1:8" ht="18.75" customHeight="1" x14ac:dyDescent="0.25">
      <c r="A61" s="3"/>
      <c r="B61" s="3"/>
      <c r="C61" s="12"/>
      <c r="D61" s="12"/>
      <c r="E61" s="12"/>
      <c r="F61" s="12"/>
      <c r="G61" s="13"/>
      <c r="H61" s="13"/>
    </row>
    <row r="62" spans="1:8" ht="18.75" customHeight="1" x14ac:dyDescent="0.25">
      <c r="A62" s="3"/>
      <c r="B62" s="3"/>
      <c r="C62" s="12"/>
      <c r="D62" s="12"/>
      <c r="E62" s="12"/>
      <c r="F62" s="12"/>
      <c r="G62" s="13"/>
      <c r="H62" s="13"/>
    </row>
    <row r="63" spans="1:8" ht="18.75" customHeight="1" x14ac:dyDescent="0.25">
      <c r="A63" s="41" t="s">
        <v>132</v>
      </c>
      <c r="B63" s="41"/>
      <c r="C63" s="41"/>
      <c r="D63" s="41"/>
      <c r="E63" s="41"/>
      <c r="F63" s="41"/>
      <c r="G63" s="41"/>
      <c r="H63" s="41"/>
    </row>
    <row r="64" spans="1:8" ht="18.75" customHeight="1" x14ac:dyDescent="0.25">
      <c r="A64" s="41"/>
      <c r="B64" s="41"/>
      <c r="C64" s="41"/>
      <c r="D64" s="41"/>
      <c r="E64" s="41"/>
      <c r="F64" s="41"/>
      <c r="G64" s="41"/>
      <c r="H64" s="41"/>
    </row>
  </sheetData>
  <sheetProtection selectLockedCells="1" selectUnlockedCells="1"/>
  <mergeCells count="118">
    <mergeCell ref="G44:G45"/>
    <mergeCell ref="F44:F45"/>
    <mergeCell ref="A44:A45"/>
    <mergeCell ref="A58:A59"/>
    <mergeCell ref="F58:F59"/>
    <mergeCell ref="G58:G59"/>
    <mergeCell ref="H58:H59"/>
    <mergeCell ref="I22:J23"/>
    <mergeCell ref="I32:J33"/>
    <mergeCell ref="I40:J41"/>
    <mergeCell ref="I36:J37"/>
    <mergeCell ref="F50:F51"/>
    <mergeCell ref="G50:G51"/>
    <mergeCell ref="H50:H51"/>
    <mergeCell ref="A38:A39"/>
    <mergeCell ref="F38:F39"/>
    <mergeCell ref="G38:G39"/>
    <mergeCell ref="F42:F43"/>
    <mergeCell ref="G42:G43"/>
    <mergeCell ref="G34:G35"/>
    <mergeCell ref="F34:F35"/>
    <mergeCell ref="A34:A35"/>
    <mergeCell ref="A63:H64"/>
    <mergeCell ref="H38:H39"/>
    <mergeCell ref="F24:F25"/>
    <mergeCell ref="G24:G25"/>
    <mergeCell ref="H24:H25"/>
    <mergeCell ref="G40:G41"/>
    <mergeCell ref="H40:H41"/>
    <mergeCell ref="A46:A47"/>
    <mergeCell ref="F46:F47"/>
    <mergeCell ref="G46:G47"/>
    <mergeCell ref="H46:H47"/>
    <mergeCell ref="G52:G53"/>
    <mergeCell ref="H52:H53"/>
    <mergeCell ref="A52:A53"/>
    <mergeCell ref="F52:F53"/>
    <mergeCell ref="A50:A51"/>
    <mergeCell ref="H42:H43"/>
    <mergeCell ref="A42:A43"/>
    <mergeCell ref="G54:G55"/>
    <mergeCell ref="H54:H55"/>
    <mergeCell ref="A48:A49"/>
    <mergeCell ref="F48:F49"/>
    <mergeCell ref="G48:G49"/>
    <mergeCell ref="H48:H49"/>
    <mergeCell ref="G14:G15"/>
    <mergeCell ref="H14:H15"/>
    <mergeCell ref="A22:A23"/>
    <mergeCell ref="F22:F23"/>
    <mergeCell ref="G22:G23"/>
    <mergeCell ref="H22:H23"/>
    <mergeCell ref="A36:A37"/>
    <mergeCell ref="F36:F37"/>
    <mergeCell ref="G36:G37"/>
    <mergeCell ref="H36:H37"/>
    <mergeCell ref="A24:A25"/>
    <mergeCell ref="A26:A27"/>
    <mergeCell ref="F26:F27"/>
    <mergeCell ref="G26:G27"/>
    <mergeCell ref="H26:H27"/>
    <mergeCell ref="G28:G29"/>
    <mergeCell ref="H28:H29"/>
    <mergeCell ref="A32:A33"/>
    <mergeCell ref="F32:F33"/>
    <mergeCell ref="G32:G33"/>
    <mergeCell ref="H32:H33"/>
    <mergeCell ref="A28:A29"/>
    <mergeCell ref="F28:F29"/>
    <mergeCell ref="H34:H35"/>
    <mergeCell ref="H4:H5"/>
    <mergeCell ref="A6:A7"/>
    <mergeCell ref="A56:A57"/>
    <mergeCell ref="F56:F57"/>
    <mergeCell ref="G56:G57"/>
    <mergeCell ref="H56:H57"/>
    <mergeCell ref="A20:A21"/>
    <mergeCell ref="F20:F21"/>
    <mergeCell ref="G20:G21"/>
    <mergeCell ref="H20:H21"/>
    <mergeCell ref="A30:A31"/>
    <mergeCell ref="F30:F31"/>
    <mergeCell ref="G30:G31"/>
    <mergeCell ref="H30:H31"/>
    <mergeCell ref="A40:A41"/>
    <mergeCell ref="F40:F41"/>
    <mergeCell ref="A18:A19"/>
    <mergeCell ref="F18:F19"/>
    <mergeCell ref="G18:G19"/>
    <mergeCell ref="H18:H19"/>
    <mergeCell ref="A14:A15"/>
    <mergeCell ref="F14:F15"/>
    <mergeCell ref="A54:A55"/>
    <mergeCell ref="F54:F55"/>
    <mergeCell ref="H16:H17"/>
    <mergeCell ref="G16:G17"/>
    <mergeCell ref="F16:F17"/>
    <mergeCell ref="A16:A17"/>
    <mergeCell ref="A1:H1"/>
    <mergeCell ref="A3:H3"/>
    <mergeCell ref="A12:A13"/>
    <mergeCell ref="F12:F13"/>
    <mergeCell ref="G12:G13"/>
    <mergeCell ref="H12:H13"/>
    <mergeCell ref="A8:A9"/>
    <mergeCell ref="F8:F9"/>
    <mergeCell ref="G8:G9"/>
    <mergeCell ref="H8:H9"/>
    <mergeCell ref="F6:F7"/>
    <mergeCell ref="G6:G7"/>
    <mergeCell ref="H6:H7"/>
    <mergeCell ref="A4:A5"/>
    <mergeCell ref="F4:F5"/>
    <mergeCell ref="G4:G5"/>
    <mergeCell ref="G10:G11"/>
    <mergeCell ref="F10:F11"/>
    <mergeCell ref="A10:A11"/>
    <mergeCell ref="H10:H11"/>
  </mergeCells>
  <pageMargins left="0.70866141732283472" right="0.70866141732283472" top="0.74803149606299213" bottom="0.74803149606299213" header="0.31496062992125984" footer="0.31496062992125984"/>
  <pageSetup paperSize="9" scale="74" orientation="portrait" verticalDpi="300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E1A35-0B34-49D2-ACB8-C2176CB3E4E1}">
  <sheetPr>
    <pageSetUpPr fitToPage="1"/>
  </sheetPr>
  <dimension ref="A1:M117"/>
  <sheetViews>
    <sheetView tabSelected="1" zoomScale="120" zoomScaleNormal="120" workbookViewId="0">
      <pane ySplit="2" topLeftCell="A95" activePane="bottomLeft" state="frozen"/>
      <selection pane="bottomLeft" activeCell="F100" sqref="F100:F101"/>
    </sheetView>
  </sheetViews>
  <sheetFormatPr baseColWidth="10" defaultColWidth="11.42578125" defaultRowHeight="12.75" x14ac:dyDescent="0.2"/>
  <cols>
    <col min="1" max="1" width="40.140625" customWidth="1"/>
  </cols>
  <sheetData>
    <row r="1" spans="1:13" s="4" customFormat="1" ht="24.6" customHeight="1" x14ac:dyDescent="0.3">
      <c r="A1" s="48" t="s">
        <v>134</v>
      </c>
      <c r="B1" s="49"/>
      <c r="C1" s="49"/>
      <c r="D1" s="49"/>
      <c r="E1" s="49"/>
      <c r="F1" s="49"/>
      <c r="G1" s="49"/>
      <c r="H1" s="49"/>
    </row>
    <row r="2" spans="1:13" s="4" customFormat="1" ht="56.25" customHeight="1" x14ac:dyDescent="0.25">
      <c r="A2" s="5" t="s">
        <v>0</v>
      </c>
      <c r="B2" s="5"/>
      <c r="C2" s="6" t="s">
        <v>26</v>
      </c>
      <c r="D2" s="6" t="s">
        <v>2</v>
      </c>
      <c r="E2" s="6" t="s">
        <v>3</v>
      </c>
      <c r="F2" s="6" t="s">
        <v>4</v>
      </c>
      <c r="G2" s="7" t="s">
        <v>133</v>
      </c>
      <c r="H2" s="7" t="s">
        <v>126</v>
      </c>
    </row>
    <row r="3" spans="1:13" s="4" customFormat="1" ht="16.5" customHeight="1" x14ac:dyDescent="0.25">
      <c r="A3" s="50" t="s">
        <v>27</v>
      </c>
      <c r="B3" s="50"/>
      <c r="C3" s="50"/>
      <c r="D3" s="50"/>
      <c r="E3" s="50"/>
      <c r="F3" s="50"/>
      <c r="G3" s="50" t="e">
        <f>E3/C3*100</f>
        <v>#DIV/0!</v>
      </c>
      <c r="H3" s="50"/>
    </row>
    <row r="4" spans="1:13" s="4" customFormat="1" ht="12.75" customHeight="1" x14ac:dyDescent="0.25">
      <c r="A4" s="46" t="s">
        <v>28</v>
      </c>
      <c r="B4" s="5" t="s">
        <v>7</v>
      </c>
      <c r="C4" s="5">
        <v>2</v>
      </c>
      <c r="D4" s="5">
        <v>2</v>
      </c>
      <c r="E4" s="5">
        <v>2</v>
      </c>
      <c r="F4" s="44">
        <f>D4+D5</f>
        <v>7</v>
      </c>
      <c r="G4" s="71">
        <f t="shared" ref="G4:G8" si="0">(E4+E5)/F4*100</f>
        <v>85.714285714285708</v>
      </c>
      <c r="H4" s="61">
        <v>100</v>
      </c>
    </row>
    <row r="5" spans="1:13" s="4" customFormat="1" ht="12.75" customHeight="1" x14ac:dyDescent="0.25">
      <c r="A5" s="47"/>
      <c r="B5" s="5" t="s">
        <v>8</v>
      </c>
      <c r="C5" s="5">
        <v>5</v>
      </c>
      <c r="D5" s="5">
        <v>5</v>
      </c>
      <c r="E5" s="5">
        <v>4</v>
      </c>
      <c r="F5" s="45"/>
      <c r="G5" s="72"/>
      <c r="H5" s="62"/>
      <c r="K5" s="4">
        <f xml:space="preserve"> SUM(C4:C87)</f>
        <v>229</v>
      </c>
      <c r="L5" s="4">
        <f xml:space="preserve"> SUM(D4:D87)</f>
        <v>221</v>
      </c>
      <c r="M5" s="4">
        <f xml:space="preserve"> SUM(E4:E87)</f>
        <v>203</v>
      </c>
    </row>
    <row r="6" spans="1:13" s="4" customFormat="1" ht="12.75" customHeight="1" x14ac:dyDescent="0.25">
      <c r="A6" s="51" t="s">
        <v>29</v>
      </c>
      <c r="B6" s="14" t="s">
        <v>7</v>
      </c>
      <c r="C6" s="14">
        <v>2</v>
      </c>
      <c r="D6" s="14">
        <v>2</v>
      </c>
      <c r="E6" s="14">
        <v>2</v>
      </c>
      <c r="F6" s="44">
        <f>D6+D7</f>
        <v>3</v>
      </c>
      <c r="G6" s="81">
        <f t="shared" si="0"/>
        <v>100</v>
      </c>
      <c r="H6" s="55">
        <v>100</v>
      </c>
    </row>
    <row r="7" spans="1:13" s="4" customFormat="1" ht="12.75" customHeight="1" x14ac:dyDescent="0.25">
      <c r="A7" s="52"/>
      <c r="B7" s="14" t="s">
        <v>8</v>
      </c>
      <c r="C7" s="14">
        <v>1</v>
      </c>
      <c r="D7" s="14">
        <v>1</v>
      </c>
      <c r="E7" s="14">
        <v>1</v>
      </c>
      <c r="F7" s="45"/>
      <c r="G7" s="82"/>
      <c r="H7" s="56"/>
    </row>
    <row r="8" spans="1:13" s="4" customFormat="1" ht="12.75" customHeight="1" x14ac:dyDescent="0.25">
      <c r="A8" s="46" t="s">
        <v>30</v>
      </c>
      <c r="B8" s="5" t="s">
        <v>7</v>
      </c>
      <c r="C8" s="5">
        <v>0</v>
      </c>
      <c r="D8" s="5">
        <v>0</v>
      </c>
      <c r="E8" s="5">
        <v>0</v>
      </c>
      <c r="F8" s="44">
        <f>D8+D9</f>
        <v>4</v>
      </c>
      <c r="G8" s="71">
        <f t="shared" si="0"/>
        <v>100</v>
      </c>
      <c r="H8" s="61">
        <v>100</v>
      </c>
    </row>
    <row r="9" spans="1:13" s="4" customFormat="1" ht="12.75" customHeight="1" x14ac:dyDescent="0.25">
      <c r="A9" s="47"/>
      <c r="B9" s="5" t="s">
        <v>8</v>
      </c>
      <c r="C9" s="5">
        <v>4</v>
      </c>
      <c r="D9" s="5">
        <v>4</v>
      </c>
      <c r="E9" s="5">
        <v>4</v>
      </c>
      <c r="F9" s="45"/>
      <c r="G9" s="72"/>
      <c r="H9" s="62"/>
    </row>
    <row r="10" spans="1:13" s="4" customFormat="1" ht="12.75" customHeight="1" x14ac:dyDescent="0.25">
      <c r="A10" s="51" t="s">
        <v>31</v>
      </c>
      <c r="B10" s="14" t="s">
        <v>7</v>
      </c>
      <c r="C10" s="14">
        <v>0</v>
      </c>
      <c r="D10" s="14">
        <v>0</v>
      </c>
      <c r="E10" s="14">
        <v>0</v>
      </c>
      <c r="F10" s="53">
        <f t="shared" ref="F10" si="1">D10+D11</f>
        <v>1</v>
      </c>
      <c r="G10" s="81">
        <f t="shared" ref="G10" si="2">(E10+E11)/F10*100</f>
        <v>100</v>
      </c>
      <c r="H10" s="55">
        <v>83</v>
      </c>
    </row>
    <row r="11" spans="1:13" s="4" customFormat="1" ht="12.75" customHeight="1" x14ac:dyDescent="0.25">
      <c r="A11" s="52"/>
      <c r="B11" s="14" t="s">
        <v>8</v>
      </c>
      <c r="C11" s="14">
        <v>2</v>
      </c>
      <c r="D11" s="14">
        <v>1</v>
      </c>
      <c r="E11" s="14">
        <v>1</v>
      </c>
      <c r="F11" s="54"/>
      <c r="G11" s="82"/>
      <c r="H11" s="56"/>
    </row>
    <row r="12" spans="1:13" s="4" customFormat="1" ht="12.75" customHeight="1" x14ac:dyDescent="0.25">
      <c r="A12" s="46" t="s">
        <v>32</v>
      </c>
      <c r="B12" s="5" t="s">
        <v>7</v>
      </c>
      <c r="C12" s="5">
        <v>2</v>
      </c>
      <c r="D12" s="5">
        <v>1</v>
      </c>
      <c r="E12" s="5">
        <v>1</v>
      </c>
      <c r="F12" s="44">
        <f t="shared" ref="F12" si="3">D12+D13</f>
        <v>2</v>
      </c>
      <c r="G12" s="71">
        <f t="shared" ref="G12" si="4">(E12+E13)/F12*100</f>
        <v>100</v>
      </c>
      <c r="H12" s="61">
        <v>100</v>
      </c>
    </row>
    <row r="13" spans="1:13" s="4" customFormat="1" ht="12.75" customHeight="1" x14ac:dyDescent="0.25">
      <c r="A13" s="47"/>
      <c r="B13" s="5" t="s">
        <v>8</v>
      </c>
      <c r="C13" s="5">
        <v>2</v>
      </c>
      <c r="D13" s="5">
        <v>1</v>
      </c>
      <c r="E13" s="5">
        <v>1</v>
      </c>
      <c r="F13" s="45"/>
      <c r="G13" s="72"/>
      <c r="H13" s="62"/>
    </row>
    <row r="14" spans="1:13" s="4" customFormat="1" ht="12.75" customHeight="1" x14ac:dyDescent="0.25">
      <c r="A14" s="51" t="s">
        <v>33</v>
      </c>
      <c r="B14" s="14" t="s">
        <v>7</v>
      </c>
      <c r="C14" s="14">
        <v>8</v>
      </c>
      <c r="D14" s="14">
        <v>8</v>
      </c>
      <c r="E14" s="14">
        <v>7</v>
      </c>
      <c r="F14" s="53">
        <f>D14+D15</f>
        <v>9</v>
      </c>
      <c r="G14" s="81">
        <f t="shared" ref="G14" si="5">(E14+E15)/F14*100</f>
        <v>88.888888888888886</v>
      </c>
      <c r="H14" s="55">
        <v>63</v>
      </c>
    </row>
    <row r="15" spans="1:13" s="4" customFormat="1" ht="12.75" customHeight="1" x14ac:dyDescent="0.25">
      <c r="A15" s="52"/>
      <c r="B15" s="14" t="s">
        <v>8</v>
      </c>
      <c r="C15" s="14">
        <v>1</v>
      </c>
      <c r="D15" s="14">
        <v>1</v>
      </c>
      <c r="E15" s="14">
        <v>1</v>
      </c>
      <c r="F15" s="54"/>
      <c r="G15" s="82"/>
      <c r="H15" s="56"/>
      <c r="J15" s="27"/>
    </row>
    <row r="16" spans="1:13" s="4" customFormat="1" ht="12.75" customHeight="1" x14ac:dyDescent="0.25">
      <c r="A16" s="46" t="s">
        <v>34</v>
      </c>
      <c r="B16" s="5" t="s">
        <v>7</v>
      </c>
      <c r="C16" s="5">
        <v>0</v>
      </c>
      <c r="D16" s="5">
        <v>0</v>
      </c>
      <c r="E16" s="5">
        <v>0</v>
      </c>
      <c r="F16" s="44">
        <f t="shared" ref="F16" si="6">D16+D17</f>
        <v>3</v>
      </c>
      <c r="G16" s="71">
        <f t="shared" ref="G16" si="7">(E16+E17)/F16*100</f>
        <v>100</v>
      </c>
      <c r="H16" s="61">
        <v>100</v>
      </c>
    </row>
    <row r="17" spans="1:8" s="4" customFormat="1" ht="12.75" customHeight="1" x14ac:dyDescent="0.25">
      <c r="A17" s="47"/>
      <c r="B17" s="5" t="s">
        <v>8</v>
      </c>
      <c r="C17" s="5">
        <v>3</v>
      </c>
      <c r="D17" s="5">
        <v>3</v>
      </c>
      <c r="E17" s="5">
        <v>3</v>
      </c>
      <c r="F17" s="45"/>
      <c r="G17" s="72"/>
      <c r="H17" s="62"/>
    </row>
    <row r="18" spans="1:8" s="4" customFormat="1" ht="12.75" customHeight="1" x14ac:dyDescent="0.25">
      <c r="A18" s="51" t="s">
        <v>35</v>
      </c>
      <c r="B18" s="14" t="s">
        <v>7</v>
      </c>
      <c r="C18" s="14">
        <v>0</v>
      </c>
      <c r="D18" s="14">
        <v>0</v>
      </c>
      <c r="E18" s="14">
        <v>0</v>
      </c>
      <c r="F18" s="53">
        <f t="shared" ref="F18" si="8">D18+D19</f>
        <v>2</v>
      </c>
      <c r="G18" s="71">
        <f>(E18+E19)/F18*100</f>
        <v>100</v>
      </c>
      <c r="H18" s="69"/>
    </row>
    <row r="19" spans="1:8" s="4" customFormat="1" ht="12.75" customHeight="1" x14ac:dyDescent="0.25">
      <c r="A19" s="52"/>
      <c r="B19" s="14" t="s">
        <v>8</v>
      </c>
      <c r="C19" s="14">
        <v>2</v>
      </c>
      <c r="D19" s="14">
        <v>2</v>
      </c>
      <c r="E19" s="14">
        <v>2</v>
      </c>
      <c r="F19" s="54"/>
      <c r="G19" s="72"/>
      <c r="H19" s="70"/>
    </row>
    <row r="20" spans="1:8" s="4" customFormat="1" ht="12.75" customHeight="1" x14ac:dyDescent="0.25">
      <c r="A20" s="46" t="s">
        <v>36</v>
      </c>
      <c r="B20" s="5" t="s">
        <v>7</v>
      </c>
      <c r="C20" s="5">
        <v>8</v>
      </c>
      <c r="D20" s="5">
        <v>8</v>
      </c>
      <c r="E20" s="5">
        <v>6</v>
      </c>
      <c r="F20" s="44">
        <f t="shared" ref="F20" si="9">D20+D21</f>
        <v>8</v>
      </c>
      <c r="G20" s="71">
        <f t="shared" ref="G20" si="10">(E20+E21)/F20*100</f>
        <v>75</v>
      </c>
      <c r="H20" s="61">
        <v>77</v>
      </c>
    </row>
    <row r="21" spans="1:8" s="4" customFormat="1" ht="13.5" customHeight="1" x14ac:dyDescent="0.25">
      <c r="A21" s="47"/>
      <c r="B21" s="5" t="s">
        <v>8</v>
      </c>
      <c r="C21" s="5">
        <v>0</v>
      </c>
      <c r="D21" s="5">
        <v>0</v>
      </c>
      <c r="E21" s="5">
        <v>0</v>
      </c>
      <c r="F21" s="45"/>
      <c r="G21" s="72"/>
      <c r="H21" s="62"/>
    </row>
    <row r="22" spans="1:8" s="4" customFormat="1" ht="13.5" customHeight="1" x14ac:dyDescent="0.25">
      <c r="A22" s="51" t="s">
        <v>122</v>
      </c>
      <c r="B22" s="14" t="s">
        <v>7</v>
      </c>
      <c r="C22" s="14">
        <v>2</v>
      </c>
      <c r="D22" s="14">
        <v>2</v>
      </c>
      <c r="E22" s="14">
        <v>2</v>
      </c>
      <c r="F22" s="53">
        <f t="shared" ref="F22" si="11">D22+D23</f>
        <v>2</v>
      </c>
      <c r="G22" s="81">
        <f t="shared" ref="G22" si="12">(E22+E23)/F22*100</f>
        <v>100</v>
      </c>
      <c r="H22" s="55">
        <v>100</v>
      </c>
    </row>
    <row r="23" spans="1:8" s="4" customFormat="1" ht="13.5" customHeight="1" x14ac:dyDescent="0.25">
      <c r="A23" s="52"/>
      <c r="B23" s="14" t="s">
        <v>8</v>
      </c>
      <c r="C23" s="14">
        <v>0</v>
      </c>
      <c r="D23" s="14">
        <v>0</v>
      </c>
      <c r="E23" s="14">
        <v>0</v>
      </c>
      <c r="F23" s="54"/>
      <c r="G23" s="82"/>
      <c r="H23" s="56"/>
    </row>
    <row r="24" spans="1:8" s="4" customFormat="1" ht="12.75" customHeight="1" x14ac:dyDescent="0.25">
      <c r="A24" s="46" t="s">
        <v>144</v>
      </c>
      <c r="B24" s="5" t="s">
        <v>7</v>
      </c>
      <c r="C24" s="5">
        <v>29</v>
      </c>
      <c r="D24" s="5">
        <v>29</v>
      </c>
      <c r="E24" s="5">
        <v>24</v>
      </c>
      <c r="F24" s="44">
        <f t="shared" ref="F24" si="13">D24+D25</f>
        <v>30</v>
      </c>
      <c r="G24" s="71">
        <f t="shared" ref="G24" si="14">(E24+E25)/F24*100</f>
        <v>83.333333333333343</v>
      </c>
      <c r="H24" s="61">
        <v>100</v>
      </c>
    </row>
    <row r="25" spans="1:8" s="4" customFormat="1" ht="12.75" customHeight="1" x14ac:dyDescent="0.25">
      <c r="A25" s="47"/>
      <c r="B25" s="5" t="s">
        <v>8</v>
      </c>
      <c r="C25" s="5">
        <v>1</v>
      </c>
      <c r="D25" s="5">
        <v>1</v>
      </c>
      <c r="E25" s="5">
        <v>1</v>
      </c>
      <c r="F25" s="45"/>
      <c r="G25" s="72"/>
      <c r="H25" s="62"/>
    </row>
    <row r="26" spans="1:8" s="4" customFormat="1" ht="12.75" customHeight="1" x14ac:dyDescent="0.25">
      <c r="A26" s="51" t="s">
        <v>37</v>
      </c>
      <c r="B26" s="14" t="s">
        <v>7</v>
      </c>
      <c r="C26" s="14">
        <v>18</v>
      </c>
      <c r="D26" s="14">
        <v>17</v>
      </c>
      <c r="E26" s="14">
        <v>15</v>
      </c>
      <c r="F26" s="53">
        <f t="shared" ref="F26" si="15">D26+D27</f>
        <v>18</v>
      </c>
      <c r="G26" s="81">
        <f t="shared" ref="G26" si="16">(E26+E27)/F26*100</f>
        <v>83.333333333333343</v>
      </c>
      <c r="H26" s="55">
        <v>90</v>
      </c>
    </row>
    <row r="27" spans="1:8" s="4" customFormat="1" ht="12.75" customHeight="1" x14ac:dyDescent="0.25">
      <c r="A27" s="52"/>
      <c r="B27" s="14" t="s">
        <v>8</v>
      </c>
      <c r="C27" s="14">
        <v>1</v>
      </c>
      <c r="D27" s="14">
        <v>1</v>
      </c>
      <c r="E27" s="14">
        <v>0</v>
      </c>
      <c r="F27" s="54"/>
      <c r="G27" s="82"/>
      <c r="H27" s="56"/>
    </row>
    <row r="28" spans="1:8" s="4" customFormat="1" ht="12.75" customHeight="1" x14ac:dyDescent="0.25">
      <c r="A28" s="46" t="s">
        <v>38</v>
      </c>
      <c r="B28" s="5" t="s">
        <v>7</v>
      </c>
      <c r="C28" s="5">
        <v>3</v>
      </c>
      <c r="D28" s="5">
        <v>3</v>
      </c>
      <c r="E28" s="5">
        <v>3</v>
      </c>
      <c r="F28" s="44">
        <f t="shared" ref="F28" si="17">D28+D29</f>
        <v>3</v>
      </c>
      <c r="G28" s="71">
        <f t="shared" ref="G28" si="18">(E28+E29)/F28*100</f>
        <v>100</v>
      </c>
      <c r="H28" s="61">
        <v>100</v>
      </c>
    </row>
    <row r="29" spans="1:8" s="4" customFormat="1" ht="12.75" customHeight="1" x14ac:dyDescent="0.25">
      <c r="A29" s="47"/>
      <c r="B29" s="5" t="s">
        <v>8</v>
      </c>
      <c r="C29" s="5">
        <v>0</v>
      </c>
      <c r="D29" s="5">
        <v>0</v>
      </c>
      <c r="E29" s="5">
        <v>0</v>
      </c>
      <c r="F29" s="45"/>
      <c r="G29" s="72"/>
      <c r="H29" s="62"/>
    </row>
    <row r="30" spans="1:8" s="4" customFormat="1" ht="12.75" customHeight="1" x14ac:dyDescent="0.25">
      <c r="A30" s="51" t="s">
        <v>39</v>
      </c>
      <c r="B30" s="14" t="s">
        <v>7</v>
      </c>
      <c r="C30" s="14">
        <v>14</v>
      </c>
      <c r="D30" s="14">
        <v>14</v>
      </c>
      <c r="E30" s="14">
        <v>12</v>
      </c>
      <c r="F30" s="53">
        <f t="shared" ref="F30" si="19">D30+D31</f>
        <v>14</v>
      </c>
      <c r="G30" s="81">
        <f t="shared" ref="G30" si="20">(E30+E31)/F30*100</f>
        <v>85.714285714285708</v>
      </c>
      <c r="H30" s="55">
        <v>88</v>
      </c>
    </row>
    <row r="31" spans="1:8" s="4" customFormat="1" ht="12.75" customHeight="1" x14ac:dyDescent="0.25">
      <c r="A31" s="52"/>
      <c r="B31" s="14" t="s">
        <v>8</v>
      </c>
      <c r="C31" s="14">
        <v>0</v>
      </c>
      <c r="D31" s="14">
        <v>0</v>
      </c>
      <c r="E31" s="14">
        <v>0</v>
      </c>
      <c r="F31" s="54"/>
      <c r="G31" s="82"/>
      <c r="H31" s="56"/>
    </row>
    <row r="32" spans="1:8" s="4" customFormat="1" ht="12.75" customHeight="1" x14ac:dyDescent="0.25">
      <c r="A32" s="46" t="s">
        <v>40</v>
      </c>
      <c r="B32" s="5" t="s">
        <v>7</v>
      </c>
      <c r="C32" s="5">
        <v>2</v>
      </c>
      <c r="D32" s="5">
        <v>2</v>
      </c>
      <c r="E32" s="5">
        <v>2</v>
      </c>
      <c r="F32" s="44">
        <f t="shared" ref="F32" si="21">D32+D33</f>
        <v>2</v>
      </c>
      <c r="G32" s="71">
        <f>(E32+E33)/F32*100</f>
        <v>100</v>
      </c>
      <c r="H32" s="61">
        <v>50</v>
      </c>
    </row>
    <row r="33" spans="1:8" s="4" customFormat="1" ht="12.75" customHeight="1" x14ac:dyDescent="0.25">
      <c r="A33" s="47"/>
      <c r="B33" s="5" t="s">
        <v>8</v>
      </c>
      <c r="C33" s="5">
        <v>0</v>
      </c>
      <c r="D33" s="5">
        <v>0</v>
      </c>
      <c r="E33" s="5">
        <v>0</v>
      </c>
      <c r="F33" s="45"/>
      <c r="G33" s="72"/>
      <c r="H33" s="62"/>
    </row>
    <row r="34" spans="1:8" s="4" customFormat="1" ht="12.75" customHeight="1" x14ac:dyDescent="0.25">
      <c r="A34" s="51" t="s">
        <v>41</v>
      </c>
      <c r="B34" s="14" t="s">
        <v>7</v>
      </c>
      <c r="C34" s="14">
        <v>0</v>
      </c>
      <c r="D34" s="14">
        <v>0</v>
      </c>
      <c r="E34" s="14">
        <v>0</v>
      </c>
      <c r="F34" s="53">
        <f t="shared" ref="F34" si="22">D34+D35</f>
        <v>0</v>
      </c>
      <c r="G34" s="69"/>
      <c r="H34" s="55">
        <v>100</v>
      </c>
    </row>
    <row r="35" spans="1:8" s="4" customFormat="1" ht="12.75" customHeight="1" x14ac:dyDescent="0.25">
      <c r="A35" s="52"/>
      <c r="B35" s="14" t="s">
        <v>8</v>
      </c>
      <c r="C35" s="14">
        <v>0</v>
      </c>
      <c r="D35" s="14">
        <v>0</v>
      </c>
      <c r="E35" s="14">
        <v>0</v>
      </c>
      <c r="F35" s="54"/>
      <c r="G35" s="70"/>
      <c r="H35" s="56"/>
    </row>
    <row r="36" spans="1:8" s="4" customFormat="1" ht="12.75" customHeight="1" x14ac:dyDescent="0.25">
      <c r="A36" s="46" t="s">
        <v>119</v>
      </c>
      <c r="B36" s="5" t="s">
        <v>7</v>
      </c>
      <c r="C36" s="5">
        <v>0</v>
      </c>
      <c r="D36" s="5">
        <v>0</v>
      </c>
      <c r="E36" s="5">
        <v>0</v>
      </c>
      <c r="F36" s="44">
        <f t="shared" ref="F36" si="23">D36+D37</f>
        <v>2</v>
      </c>
      <c r="G36" s="71">
        <f t="shared" ref="G36:G38" si="24">(E36+E37)/F36*100</f>
        <v>100</v>
      </c>
      <c r="H36" s="61">
        <v>100</v>
      </c>
    </row>
    <row r="37" spans="1:8" s="4" customFormat="1" ht="12.75" customHeight="1" x14ac:dyDescent="0.25">
      <c r="A37" s="47"/>
      <c r="B37" s="5" t="s">
        <v>8</v>
      </c>
      <c r="C37" s="5">
        <v>2</v>
      </c>
      <c r="D37" s="5">
        <v>2</v>
      </c>
      <c r="E37" s="5">
        <v>2</v>
      </c>
      <c r="F37" s="45"/>
      <c r="G37" s="72"/>
      <c r="H37" s="62"/>
    </row>
    <row r="38" spans="1:8" s="4" customFormat="1" ht="12.75" customHeight="1" x14ac:dyDescent="0.25">
      <c r="A38" s="51" t="s">
        <v>120</v>
      </c>
      <c r="B38" s="14" t="s">
        <v>7</v>
      </c>
      <c r="C38" s="14">
        <v>2</v>
      </c>
      <c r="D38" s="14">
        <v>2</v>
      </c>
      <c r="E38" s="14">
        <v>2</v>
      </c>
      <c r="F38" s="53">
        <f t="shared" ref="F38" si="25">D38+D39</f>
        <v>2</v>
      </c>
      <c r="G38" s="81">
        <f t="shared" si="24"/>
        <v>100</v>
      </c>
      <c r="H38" s="81">
        <v>50</v>
      </c>
    </row>
    <row r="39" spans="1:8" s="4" customFormat="1" ht="12.75" customHeight="1" x14ac:dyDescent="0.25">
      <c r="A39" s="52"/>
      <c r="B39" s="14" t="s">
        <v>8</v>
      </c>
      <c r="C39" s="14">
        <v>0</v>
      </c>
      <c r="D39" s="14">
        <v>0</v>
      </c>
      <c r="E39" s="14">
        <v>0</v>
      </c>
      <c r="F39" s="54"/>
      <c r="G39" s="82"/>
      <c r="H39" s="82"/>
    </row>
    <row r="40" spans="1:8" s="4" customFormat="1" ht="12.75" customHeight="1" x14ac:dyDescent="0.25">
      <c r="A40" s="46" t="s">
        <v>42</v>
      </c>
      <c r="B40" s="5" t="s">
        <v>7</v>
      </c>
      <c r="C40" s="5">
        <v>0</v>
      </c>
      <c r="D40" s="5">
        <v>0</v>
      </c>
      <c r="E40" s="5">
        <v>0</v>
      </c>
      <c r="F40" s="44">
        <f t="shared" ref="F40" si="26">D40+D41</f>
        <v>0</v>
      </c>
      <c r="G40" s="69"/>
      <c r="H40" s="69"/>
    </row>
    <row r="41" spans="1:8" s="4" customFormat="1" ht="12.75" customHeight="1" x14ac:dyDescent="0.25">
      <c r="A41" s="47"/>
      <c r="B41" s="5" t="s">
        <v>8</v>
      </c>
      <c r="C41" s="5">
        <v>0</v>
      </c>
      <c r="D41" s="5">
        <v>0</v>
      </c>
      <c r="E41" s="5">
        <v>0</v>
      </c>
      <c r="F41" s="45"/>
      <c r="G41" s="70"/>
      <c r="H41" s="70"/>
    </row>
    <row r="42" spans="1:8" s="4" customFormat="1" ht="12.75" customHeight="1" x14ac:dyDescent="0.25">
      <c r="A42" s="51" t="s">
        <v>43</v>
      </c>
      <c r="B42" s="14" t="s">
        <v>7</v>
      </c>
      <c r="C42" s="14">
        <v>3</v>
      </c>
      <c r="D42" s="14">
        <v>3</v>
      </c>
      <c r="E42" s="14">
        <v>3</v>
      </c>
      <c r="F42" s="53">
        <f t="shared" ref="F42" si="27">D42+D43</f>
        <v>3</v>
      </c>
      <c r="G42" s="55">
        <f>(E42+E43)/F42*100</f>
        <v>100</v>
      </c>
      <c r="H42" s="55">
        <v>100</v>
      </c>
    </row>
    <row r="43" spans="1:8" s="4" customFormat="1" ht="12.75" customHeight="1" x14ac:dyDescent="0.25">
      <c r="A43" s="52"/>
      <c r="B43" s="14" t="s">
        <v>8</v>
      </c>
      <c r="C43" s="14">
        <v>0</v>
      </c>
      <c r="D43" s="14">
        <v>0</v>
      </c>
      <c r="E43" s="14">
        <v>0</v>
      </c>
      <c r="F43" s="54"/>
      <c r="G43" s="56"/>
      <c r="H43" s="56"/>
    </row>
    <row r="44" spans="1:8" s="4" customFormat="1" ht="12.75" customHeight="1" x14ac:dyDescent="0.25">
      <c r="A44" s="46" t="s">
        <v>44</v>
      </c>
      <c r="B44" s="5" t="s">
        <v>7</v>
      </c>
      <c r="C44" s="5">
        <v>7</v>
      </c>
      <c r="D44" s="5">
        <v>7</v>
      </c>
      <c r="E44" s="5">
        <v>6</v>
      </c>
      <c r="F44" s="44">
        <f t="shared" ref="F44:F46" si="28">D44+D45</f>
        <v>7</v>
      </c>
      <c r="G44" s="61">
        <f>(E44+E45)/F44*100</f>
        <v>85.714285714285708</v>
      </c>
      <c r="H44" s="61">
        <v>100</v>
      </c>
    </row>
    <row r="45" spans="1:8" s="4" customFormat="1" ht="12.75" customHeight="1" x14ac:dyDescent="0.25">
      <c r="A45" s="47"/>
      <c r="B45" s="5" t="s">
        <v>8</v>
      </c>
      <c r="C45" s="5">
        <v>0</v>
      </c>
      <c r="D45" s="5">
        <v>0</v>
      </c>
      <c r="E45" s="5">
        <v>0</v>
      </c>
      <c r="F45" s="45"/>
      <c r="G45" s="62"/>
      <c r="H45" s="62"/>
    </row>
    <row r="46" spans="1:8" s="4" customFormat="1" ht="12.75" customHeight="1" x14ac:dyDescent="0.25">
      <c r="A46" s="51" t="s">
        <v>45</v>
      </c>
      <c r="B46" s="14" t="s">
        <v>7</v>
      </c>
      <c r="C46" s="14">
        <v>5</v>
      </c>
      <c r="D46" s="14">
        <v>5</v>
      </c>
      <c r="E46" s="14">
        <v>5</v>
      </c>
      <c r="F46" s="44">
        <f t="shared" si="28"/>
        <v>5</v>
      </c>
      <c r="G46" s="81">
        <f>(E46+E47)/F46*100</f>
        <v>100</v>
      </c>
      <c r="H46" s="55">
        <v>100</v>
      </c>
    </row>
    <row r="47" spans="1:8" s="4" customFormat="1" ht="12.75" customHeight="1" x14ac:dyDescent="0.25">
      <c r="A47" s="52"/>
      <c r="B47" s="14" t="s">
        <v>8</v>
      </c>
      <c r="C47" s="29">
        <v>0</v>
      </c>
      <c r="D47" s="14">
        <v>0</v>
      </c>
      <c r="E47" s="29">
        <v>0</v>
      </c>
      <c r="F47" s="45"/>
      <c r="G47" s="82"/>
      <c r="H47" s="56"/>
    </row>
    <row r="48" spans="1:8" s="4" customFormat="1" ht="12.75" customHeight="1" x14ac:dyDescent="0.25">
      <c r="A48" s="46" t="s">
        <v>46</v>
      </c>
      <c r="B48" s="5" t="s">
        <v>7</v>
      </c>
      <c r="C48" s="5">
        <v>8</v>
      </c>
      <c r="D48" s="5">
        <v>7</v>
      </c>
      <c r="E48" s="5">
        <v>7</v>
      </c>
      <c r="F48" s="44">
        <f t="shared" ref="F48" si="29">D48+D49</f>
        <v>7</v>
      </c>
      <c r="G48" s="44">
        <v>100</v>
      </c>
      <c r="H48" s="61">
        <v>100</v>
      </c>
    </row>
    <row r="49" spans="1:9" s="4" customFormat="1" ht="12.75" customHeight="1" x14ac:dyDescent="0.25">
      <c r="A49" s="47"/>
      <c r="B49" s="5" t="s">
        <v>8</v>
      </c>
      <c r="C49" s="5">
        <v>0</v>
      </c>
      <c r="D49" s="5">
        <v>0</v>
      </c>
      <c r="E49" s="5">
        <v>0</v>
      </c>
      <c r="F49" s="45"/>
      <c r="G49" s="45"/>
      <c r="H49" s="62"/>
    </row>
    <row r="50" spans="1:9" s="4" customFormat="1" ht="12.75" customHeight="1" x14ac:dyDescent="0.25">
      <c r="A50" s="51" t="s">
        <v>47</v>
      </c>
      <c r="B50" s="14" t="s">
        <v>7</v>
      </c>
      <c r="C50" s="14">
        <v>1</v>
      </c>
      <c r="D50" s="14">
        <v>1</v>
      </c>
      <c r="E50" s="14">
        <v>1</v>
      </c>
      <c r="F50" s="53">
        <f t="shared" ref="F50" si="30">D50+D51</f>
        <v>1</v>
      </c>
      <c r="G50" s="81">
        <f>(E50+E51)/F50*100</f>
        <v>100</v>
      </c>
      <c r="H50" s="81">
        <v>100</v>
      </c>
    </row>
    <row r="51" spans="1:9" s="4" customFormat="1" ht="12.75" customHeight="1" x14ac:dyDescent="0.25">
      <c r="A51" s="52"/>
      <c r="B51" s="14" t="s">
        <v>8</v>
      </c>
      <c r="C51" s="14">
        <v>0</v>
      </c>
      <c r="D51" s="14">
        <v>0</v>
      </c>
      <c r="E51" s="14">
        <v>0</v>
      </c>
      <c r="F51" s="54"/>
      <c r="G51" s="82"/>
      <c r="H51" s="82"/>
    </row>
    <row r="52" spans="1:9" s="4" customFormat="1" ht="12.75" customHeight="1" x14ac:dyDescent="0.25">
      <c r="A52" s="46" t="s">
        <v>48</v>
      </c>
      <c r="B52" s="5" t="s">
        <v>7</v>
      </c>
      <c r="C52" s="5">
        <v>2</v>
      </c>
      <c r="D52" s="5">
        <v>2</v>
      </c>
      <c r="E52" s="5">
        <v>1</v>
      </c>
      <c r="F52" s="44">
        <f t="shared" ref="F52:F54" si="31">D52+D53</f>
        <v>2</v>
      </c>
      <c r="G52" s="44">
        <f>(E52+E53)/F52*100</f>
        <v>50</v>
      </c>
      <c r="H52" s="44">
        <v>100</v>
      </c>
    </row>
    <row r="53" spans="1:9" s="4" customFormat="1" ht="12.75" customHeight="1" x14ac:dyDescent="0.25">
      <c r="A53" s="47"/>
      <c r="B53" s="5" t="s">
        <v>8</v>
      </c>
      <c r="C53" s="5">
        <v>0</v>
      </c>
      <c r="D53" s="5">
        <v>0</v>
      </c>
      <c r="E53" s="5">
        <v>0</v>
      </c>
      <c r="F53" s="45"/>
      <c r="G53" s="45"/>
      <c r="H53" s="45"/>
    </row>
    <row r="54" spans="1:9" s="4" customFormat="1" ht="12.75" customHeight="1" x14ac:dyDescent="0.25">
      <c r="A54" s="51" t="s">
        <v>151</v>
      </c>
      <c r="B54" s="14" t="s">
        <v>7</v>
      </c>
      <c r="C54" s="14">
        <v>3</v>
      </c>
      <c r="D54" s="14">
        <v>3</v>
      </c>
      <c r="E54" s="14">
        <v>3</v>
      </c>
      <c r="F54" s="53">
        <f t="shared" si="31"/>
        <v>3</v>
      </c>
      <c r="G54" s="53">
        <f>(E54+E55)/F54*100</f>
        <v>100</v>
      </c>
      <c r="H54" s="85"/>
    </row>
    <row r="55" spans="1:9" s="4" customFormat="1" ht="12.75" customHeight="1" x14ac:dyDescent="0.25">
      <c r="A55" s="52"/>
      <c r="B55" s="14" t="s">
        <v>8</v>
      </c>
      <c r="C55" s="14">
        <v>0</v>
      </c>
      <c r="D55" s="14">
        <v>0</v>
      </c>
      <c r="E55" s="14">
        <v>0</v>
      </c>
      <c r="F55" s="54"/>
      <c r="G55" s="54"/>
      <c r="H55" s="86"/>
    </row>
    <row r="56" spans="1:9" s="4" customFormat="1" ht="12.75" customHeight="1" x14ac:dyDescent="0.25">
      <c r="A56" s="46" t="s">
        <v>49</v>
      </c>
      <c r="B56" s="5" t="s">
        <v>7</v>
      </c>
      <c r="C56" s="5">
        <v>2</v>
      </c>
      <c r="D56" s="5">
        <v>2</v>
      </c>
      <c r="E56" s="5">
        <v>2</v>
      </c>
      <c r="F56" s="44">
        <f t="shared" ref="F56" si="32">D56+D57</f>
        <v>2</v>
      </c>
      <c r="G56" s="71">
        <f t="shared" ref="G56:G58" si="33">(E56+E57)/F56*100</f>
        <v>100</v>
      </c>
      <c r="H56" s="61">
        <v>100</v>
      </c>
    </row>
    <row r="57" spans="1:9" s="4" customFormat="1" ht="12.75" customHeight="1" x14ac:dyDescent="0.25">
      <c r="A57" s="47"/>
      <c r="B57" s="5" t="s">
        <v>8</v>
      </c>
      <c r="C57" s="5">
        <v>0</v>
      </c>
      <c r="D57" s="5">
        <v>0</v>
      </c>
      <c r="E57" s="5">
        <v>0</v>
      </c>
      <c r="F57" s="45"/>
      <c r="G57" s="72"/>
      <c r="H57" s="62"/>
    </row>
    <row r="58" spans="1:9" s="4" customFormat="1" ht="12.75" customHeight="1" x14ac:dyDescent="0.25">
      <c r="A58" s="51" t="s">
        <v>50</v>
      </c>
      <c r="B58" s="14" t="s">
        <v>7</v>
      </c>
      <c r="C58" s="14">
        <v>1</v>
      </c>
      <c r="D58" s="14">
        <v>1</v>
      </c>
      <c r="E58" s="14">
        <v>0</v>
      </c>
      <c r="F58" s="53">
        <f t="shared" ref="F58" si="34">D58+D59</f>
        <v>2</v>
      </c>
      <c r="G58" s="71">
        <f t="shared" si="33"/>
        <v>50</v>
      </c>
      <c r="H58" s="85"/>
      <c r="I58" s="84"/>
    </row>
    <row r="59" spans="1:9" s="4" customFormat="1" ht="12.75" customHeight="1" x14ac:dyDescent="0.25">
      <c r="A59" s="52"/>
      <c r="B59" s="14" t="s">
        <v>8</v>
      </c>
      <c r="C59" s="14">
        <v>1</v>
      </c>
      <c r="D59" s="14">
        <v>1</v>
      </c>
      <c r="E59" s="14">
        <v>1</v>
      </c>
      <c r="F59" s="54"/>
      <c r="G59" s="72"/>
      <c r="H59" s="86"/>
      <c r="I59" s="84"/>
    </row>
    <row r="60" spans="1:9" s="4" customFormat="1" ht="12.75" customHeight="1" x14ac:dyDescent="0.25">
      <c r="A60" s="46" t="s">
        <v>51</v>
      </c>
      <c r="B60" s="5" t="s">
        <v>7</v>
      </c>
      <c r="C60" s="5">
        <v>0</v>
      </c>
      <c r="D60" s="5">
        <v>0</v>
      </c>
      <c r="E60" s="5">
        <v>0</v>
      </c>
      <c r="F60" s="44">
        <f t="shared" ref="F60" si="35">D60+D61</f>
        <v>0</v>
      </c>
      <c r="G60" s="85"/>
      <c r="H60" s="71">
        <v>100</v>
      </c>
    </row>
    <row r="61" spans="1:9" s="4" customFormat="1" ht="12.75" customHeight="1" x14ac:dyDescent="0.25">
      <c r="A61" s="47"/>
      <c r="B61" s="5" t="s">
        <v>8</v>
      </c>
      <c r="C61" s="5">
        <v>0</v>
      </c>
      <c r="D61" s="5">
        <v>0</v>
      </c>
      <c r="E61" s="5">
        <v>0</v>
      </c>
      <c r="F61" s="45"/>
      <c r="G61" s="86"/>
      <c r="H61" s="72"/>
    </row>
    <row r="62" spans="1:9" s="4" customFormat="1" ht="12.75" customHeight="1" x14ac:dyDescent="0.25">
      <c r="A62" s="51" t="s">
        <v>52</v>
      </c>
      <c r="B62" s="14" t="s">
        <v>7</v>
      </c>
      <c r="C62" s="14">
        <v>8</v>
      </c>
      <c r="D62" s="14">
        <v>8</v>
      </c>
      <c r="E62" s="14">
        <v>8</v>
      </c>
      <c r="F62" s="53">
        <f t="shared" ref="F62" si="36">D62+D63</f>
        <v>8</v>
      </c>
      <c r="G62" s="81">
        <f t="shared" ref="G62" si="37">(E62+E63)/F62*100</f>
        <v>100</v>
      </c>
      <c r="H62" s="55">
        <v>100</v>
      </c>
    </row>
    <row r="63" spans="1:9" s="4" customFormat="1" ht="12.75" customHeight="1" x14ac:dyDescent="0.25">
      <c r="A63" s="52"/>
      <c r="B63" s="14" t="s">
        <v>8</v>
      </c>
      <c r="C63" s="14">
        <v>0</v>
      </c>
      <c r="D63" s="14">
        <v>0</v>
      </c>
      <c r="E63" s="14">
        <v>0</v>
      </c>
      <c r="F63" s="54"/>
      <c r="G63" s="82"/>
      <c r="H63" s="56"/>
    </row>
    <row r="64" spans="1:9" s="4" customFormat="1" ht="12.75" customHeight="1" x14ac:dyDescent="0.25">
      <c r="A64" s="46" t="s">
        <v>53</v>
      </c>
      <c r="B64" s="5" t="s">
        <v>7</v>
      </c>
      <c r="C64" s="5">
        <v>7</v>
      </c>
      <c r="D64" s="5">
        <v>7</v>
      </c>
      <c r="E64" s="5">
        <v>7</v>
      </c>
      <c r="F64" s="44">
        <f t="shared" ref="F64" si="38">D64+D65</f>
        <v>9</v>
      </c>
      <c r="G64" s="71">
        <f t="shared" ref="G64" si="39">(E64+E65)/F64*100</f>
        <v>100</v>
      </c>
      <c r="H64" s="61">
        <v>90</v>
      </c>
    </row>
    <row r="65" spans="1:8" s="4" customFormat="1" ht="12.75" customHeight="1" x14ac:dyDescent="0.25">
      <c r="A65" s="47"/>
      <c r="B65" s="5" t="s">
        <v>8</v>
      </c>
      <c r="C65" s="5">
        <v>2</v>
      </c>
      <c r="D65" s="5">
        <v>2</v>
      </c>
      <c r="E65" s="5">
        <v>2</v>
      </c>
      <c r="F65" s="45"/>
      <c r="G65" s="72"/>
      <c r="H65" s="62"/>
    </row>
    <row r="66" spans="1:8" s="4" customFormat="1" ht="12.75" customHeight="1" x14ac:dyDescent="0.25">
      <c r="A66" s="51" t="s">
        <v>54</v>
      </c>
      <c r="B66" s="14" t="s">
        <v>7</v>
      </c>
      <c r="C66" s="14">
        <v>5</v>
      </c>
      <c r="D66" s="14">
        <v>5</v>
      </c>
      <c r="E66" s="14">
        <v>5</v>
      </c>
      <c r="F66" s="53">
        <f t="shared" ref="F66" si="40">D66+D67</f>
        <v>5</v>
      </c>
      <c r="G66" s="81">
        <f t="shared" ref="G66:G78" si="41">(E66+E67)/F66*100</f>
        <v>100</v>
      </c>
      <c r="H66" s="55">
        <v>100</v>
      </c>
    </row>
    <row r="67" spans="1:8" s="4" customFormat="1" ht="12.75" customHeight="1" x14ac:dyDescent="0.25">
      <c r="A67" s="52"/>
      <c r="B67" s="14" t="s">
        <v>8</v>
      </c>
      <c r="C67" s="14">
        <v>0</v>
      </c>
      <c r="D67" s="14">
        <v>0</v>
      </c>
      <c r="E67" s="14">
        <v>0</v>
      </c>
      <c r="F67" s="54"/>
      <c r="G67" s="82"/>
      <c r="H67" s="56"/>
    </row>
    <row r="68" spans="1:8" s="4" customFormat="1" ht="12.75" customHeight="1" x14ac:dyDescent="0.25">
      <c r="A68" s="46" t="s">
        <v>55</v>
      </c>
      <c r="B68" s="5" t="s">
        <v>7</v>
      </c>
      <c r="C68" s="5">
        <v>0</v>
      </c>
      <c r="D68" s="5">
        <v>0</v>
      </c>
      <c r="E68" s="5">
        <v>0</v>
      </c>
      <c r="F68" s="44">
        <f t="shared" ref="F68" si="42">D68+D69</f>
        <v>2</v>
      </c>
      <c r="G68" s="81">
        <f t="shared" si="41"/>
        <v>100</v>
      </c>
      <c r="H68" s="85"/>
    </row>
    <row r="69" spans="1:8" s="4" customFormat="1" ht="12.75" customHeight="1" x14ac:dyDescent="0.25">
      <c r="A69" s="47"/>
      <c r="B69" s="5" t="s">
        <v>8</v>
      </c>
      <c r="C69" s="5">
        <v>2</v>
      </c>
      <c r="D69" s="5">
        <v>2</v>
      </c>
      <c r="E69" s="5">
        <v>2</v>
      </c>
      <c r="F69" s="45"/>
      <c r="G69" s="82"/>
      <c r="H69" s="86"/>
    </row>
    <row r="70" spans="1:8" s="4" customFormat="1" ht="12.75" customHeight="1" x14ac:dyDescent="0.25">
      <c r="A70" s="51" t="s">
        <v>56</v>
      </c>
      <c r="B70" s="14" t="s">
        <v>7</v>
      </c>
      <c r="C70" s="14">
        <v>0</v>
      </c>
      <c r="D70" s="14">
        <v>0</v>
      </c>
      <c r="E70" s="14">
        <v>0</v>
      </c>
      <c r="F70" s="53">
        <f t="shared" ref="F70" si="43">D70+D71</f>
        <v>2</v>
      </c>
      <c r="G70" s="81">
        <f t="shared" ref="G70:G72" si="44">(E70+E71)/F70*100</f>
        <v>100</v>
      </c>
      <c r="H70" s="55">
        <v>100</v>
      </c>
    </row>
    <row r="71" spans="1:8" s="4" customFormat="1" ht="12.75" customHeight="1" x14ac:dyDescent="0.25">
      <c r="A71" s="52"/>
      <c r="B71" s="14" t="s">
        <v>8</v>
      </c>
      <c r="C71" s="14">
        <v>2</v>
      </c>
      <c r="D71" s="14">
        <v>2</v>
      </c>
      <c r="E71" s="14">
        <v>2</v>
      </c>
      <c r="F71" s="54"/>
      <c r="G71" s="82"/>
      <c r="H71" s="56"/>
    </row>
    <row r="72" spans="1:8" s="4" customFormat="1" ht="12.75" customHeight="1" x14ac:dyDescent="0.25">
      <c r="A72" s="46" t="s">
        <v>145</v>
      </c>
      <c r="B72" s="5" t="s">
        <v>7</v>
      </c>
      <c r="C72" s="5">
        <v>5</v>
      </c>
      <c r="D72" s="5">
        <v>4</v>
      </c>
      <c r="E72" s="5">
        <v>4</v>
      </c>
      <c r="F72" s="44">
        <f t="shared" ref="F72" si="45">D72+D73</f>
        <v>6</v>
      </c>
      <c r="G72" s="81">
        <f t="shared" si="44"/>
        <v>100</v>
      </c>
      <c r="H72" s="71">
        <v>100</v>
      </c>
    </row>
    <row r="73" spans="1:8" s="4" customFormat="1" ht="12.75" customHeight="1" x14ac:dyDescent="0.25">
      <c r="A73" s="47"/>
      <c r="B73" s="5" t="s">
        <v>8</v>
      </c>
      <c r="C73" s="5">
        <v>2</v>
      </c>
      <c r="D73" s="5">
        <v>2</v>
      </c>
      <c r="E73" s="5">
        <v>2</v>
      </c>
      <c r="F73" s="45"/>
      <c r="G73" s="82"/>
      <c r="H73" s="72"/>
    </row>
    <row r="74" spans="1:8" s="4" customFormat="1" ht="12.75" customHeight="1" x14ac:dyDescent="0.25">
      <c r="A74" s="51" t="s">
        <v>57</v>
      </c>
      <c r="B74" s="14" t="s">
        <v>7</v>
      </c>
      <c r="C74" s="14">
        <v>3</v>
      </c>
      <c r="D74" s="14">
        <v>3</v>
      </c>
      <c r="E74" s="14">
        <v>3</v>
      </c>
      <c r="F74" s="53">
        <f t="shared" ref="F74" si="46">D74+D75</f>
        <v>3</v>
      </c>
      <c r="G74" s="81">
        <f t="shared" si="41"/>
        <v>100</v>
      </c>
      <c r="H74" s="55">
        <v>100</v>
      </c>
    </row>
    <row r="75" spans="1:8" s="4" customFormat="1" ht="12.75" customHeight="1" x14ac:dyDescent="0.25">
      <c r="A75" s="52"/>
      <c r="B75" s="14" t="s">
        <v>8</v>
      </c>
      <c r="C75" s="14">
        <v>0</v>
      </c>
      <c r="D75" s="14">
        <v>0</v>
      </c>
      <c r="E75" s="14">
        <v>0</v>
      </c>
      <c r="F75" s="54"/>
      <c r="G75" s="82"/>
      <c r="H75" s="56"/>
    </row>
    <row r="76" spans="1:8" s="4" customFormat="1" ht="12.75" customHeight="1" x14ac:dyDescent="0.25">
      <c r="A76" s="46" t="s">
        <v>58</v>
      </c>
      <c r="B76" s="5" t="s">
        <v>7</v>
      </c>
      <c r="C76" s="5">
        <v>1</v>
      </c>
      <c r="D76" s="5">
        <v>1</v>
      </c>
      <c r="E76" s="5">
        <v>1</v>
      </c>
      <c r="F76" s="44">
        <f t="shared" ref="F76" si="47">D76+D77</f>
        <v>1</v>
      </c>
      <c r="G76" s="71">
        <f t="shared" ref="G76" si="48">(E76+E77)/F76*100</f>
        <v>100</v>
      </c>
      <c r="H76" s="61">
        <v>100</v>
      </c>
    </row>
    <row r="77" spans="1:8" s="4" customFormat="1" ht="12.75" customHeight="1" x14ac:dyDescent="0.25">
      <c r="A77" s="47"/>
      <c r="B77" s="5" t="s">
        <v>8</v>
      </c>
      <c r="C77" s="5">
        <v>0</v>
      </c>
      <c r="D77" s="5">
        <v>0</v>
      </c>
      <c r="E77" s="5">
        <v>0</v>
      </c>
      <c r="F77" s="45"/>
      <c r="G77" s="72"/>
      <c r="H77" s="62"/>
    </row>
    <row r="78" spans="1:8" s="4" customFormat="1" ht="12.75" customHeight="1" x14ac:dyDescent="0.25">
      <c r="A78" s="51" t="s">
        <v>59</v>
      </c>
      <c r="B78" s="14" t="s">
        <v>7</v>
      </c>
      <c r="C78" s="14">
        <v>4</v>
      </c>
      <c r="D78" s="14">
        <v>4</v>
      </c>
      <c r="E78" s="14">
        <v>4</v>
      </c>
      <c r="F78" s="53">
        <f t="shared" ref="F78" si="49">D78+D79</f>
        <v>4</v>
      </c>
      <c r="G78" s="81">
        <f t="shared" si="41"/>
        <v>100</v>
      </c>
      <c r="H78" s="55">
        <v>83</v>
      </c>
    </row>
    <row r="79" spans="1:8" s="4" customFormat="1" ht="12.75" customHeight="1" x14ac:dyDescent="0.25">
      <c r="A79" s="52"/>
      <c r="B79" s="14" t="s">
        <v>8</v>
      </c>
      <c r="C79" s="14">
        <v>0</v>
      </c>
      <c r="D79" s="14">
        <v>0</v>
      </c>
      <c r="E79" s="14">
        <v>0</v>
      </c>
      <c r="F79" s="54"/>
      <c r="G79" s="82"/>
      <c r="H79" s="56"/>
    </row>
    <row r="80" spans="1:8" s="4" customFormat="1" ht="12.75" customHeight="1" x14ac:dyDescent="0.25">
      <c r="A80" s="46" t="s">
        <v>146</v>
      </c>
      <c r="B80" s="5" t="s">
        <v>7</v>
      </c>
      <c r="C80" s="5">
        <v>18</v>
      </c>
      <c r="D80" s="5">
        <v>17</v>
      </c>
      <c r="E80" s="5">
        <v>16</v>
      </c>
      <c r="F80" s="44">
        <f t="shared" ref="F80" si="50">D80+D81</f>
        <v>19</v>
      </c>
      <c r="G80" s="61">
        <f t="shared" ref="G80:G84" si="51">(E80+E81)/F80*100</f>
        <v>94.73684210526315</v>
      </c>
      <c r="H80" s="61">
        <v>84.62</v>
      </c>
    </row>
    <row r="81" spans="1:8" s="4" customFormat="1" ht="12.75" customHeight="1" x14ac:dyDescent="0.25">
      <c r="A81" s="47"/>
      <c r="B81" s="5" t="s">
        <v>8</v>
      </c>
      <c r="C81" s="5">
        <v>2</v>
      </c>
      <c r="D81" s="5">
        <v>2</v>
      </c>
      <c r="E81" s="5">
        <v>2</v>
      </c>
      <c r="F81" s="45"/>
      <c r="G81" s="62"/>
      <c r="H81" s="62"/>
    </row>
    <row r="82" spans="1:8" s="4" customFormat="1" ht="12.75" customHeight="1" x14ac:dyDescent="0.25">
      <c r="A82" s="51" t="s">
        <v>143</v>
      </c>
      <c r="B82" s="14" t="s">
        <v>7</v>
      </c>
      <c r="C82" s="14">
        <v>7</v>
      </c>
      <c r="D82" s="14">
        <v>6</v>
      </c>
      <c r="E82" s="14">
        <v>6</v>
      </c>
      <c r="F82" s="53">
        <f t="shared" ref="F82" si="52">D82+D83</f>
        <v>6</v>
      </c>
      <c r="G82" s="81">
        <f t="shared" si="51"/>
        <v>100</v>
      </c>
      <c r="H82" s="55">
        <v>100</v>
      </c>
    </row>
    <row r="83" spans="1:8" s="4" customFormat="1" ht="12.75" customHeight="1" x14ac:dyDescent="0.25">
      <c r="A83" s="52"/>
      <c r="B83" s="14" t="s">
        <v>8</v>
      </c>
      <c r="C83" s="14">
        <v>0</v>
      </c>
      <c r="D83" s="14">
        <v>0</v>
      </c>
      <c r="E83" s="14">
        <v>0</v>
      </c>
      <c r="F83" s="54"/>
      <c r="G83" s="82"/>
      <c r="H83" s="56"/>
    </row>
    <row r="84" spans="1:8" s="4" customFormat="1" ht="12.75" customHeight="1" x14ac:dyDescent="0.25">
      <c r="A84" s="46" t="s">
        <v>147</v>
      </c>
      <c r="B84" s="5" t="s">
        <v>7</v>
      </c>
      <c r="C84" s="5">
        <v>8</v>
      </c>
      <c r="D84" s="5">
        <v>8</v>
      </c>
      <c r="E84" s="5">
        <v>8</v>
      </c>
      <c r="F84" s="44">
        <f t="shared" ref="F84:F88" si="53">D84+D85</f>
        <v>8</v>
      </c>
      <c r="G84" s="61">
        <f t="shared" si="51"/>
        <v>100</v>
      </c>
      <c r="H84" s="61">
        <v>40</v>
      </c>
    </row>
    <row r="85" spans="1:8" s="4" customFormat="1" ht="12.75" customHeight="1" x14ac:dyDescent="0.25">
      <c r="A85" s="47"/>
      <c r="B85" s="5" t="s">
        <v>8</v>
      </c>
      <c r="C85" s="5">
        <v>0</v>
      </c>
      <c r="D85" s="5">
        <v>0</v>
      </c>
      <c r="E85" s="5">
        <v>0</v>
      </c>
      <c r="F85" s="45"/>
      <c r="G85" s="62"/>
      <c r="H85" s="62"/>
    </row>
    <row r="86" spans="1:8" s="4" customFormat="1" ht="12.75" customHeight="1" x14ac:dyDescent="0.25">
      <c r="A86" s="51" t="s">
        <v>60</v>
      </c>
      <c r="B86" s="14" t="s">
        <v>7</v>
      </c>
      <c r="C86" s="14">
        <v>4</v>
      </c>
      <c r="D86" s="14">
        <v>4</v>
      </c>
      <c r="E86" s="14">
        <v>4</v>
      </c>
      <c r="F86" s="53">
        <f t="shared" ref="F86" si="54">D86+D87</f>
        <v>4</v>
      </c>
      <c r="G86" s="81">
        <f t="shared" ref="G86" si="55">(E86+E87)/F86*100</f>
        <v>100</v>
      </c>
      <c r="H86" s="55">
        <v>100</v>
      </c>
    </row>
    <row r="87" spans="1:8" s="4" customFormat="1" ht="12.75" customHeight="1" x14ac:dyDescent="0.25">
      <c r="A87" s="52"/>
      <c r="B87" s="14" t="s">
        <v>8</v>
      </c>
      <c r="C87" s="14">
        <v>0</v>
      </c>
      <c r="D87" s="14">
        <v>0</v>
      </c>
      <c r="E87" s="14">
        <v>0</v>
      </c>
      <c r="F87" s="54"/>
      <c r="G87" s="82"/>
      <c r="H87" s="56"/>
    </row>
    <row r="88" spans="1:8" s="4" customFormat="1" ht="12.75" customHeight="1" x14ac:dyDescent="0.25">
      <c r="A88" s="46" t="s">
        <v>61</v>
      </c>
      <c r="B88" s="5" t="s">
        <v>7</v>
      </c>
      <c r="C88" s="5">
        <v>5</v>
      </c>
      <c r="D88" s="5">
        <v>5</v>
      </c>
      <c r="E88" s="5">
        <v>3</v>
      </c>
      <c r="F88" s="44">
        <f t="shared" si="53"/>
        <v>6</v>
      </c>
      <c r="G88" s="61">
        <f t="shared" ref="G88" si="56">(E88+E89)/F88*100</f>
        <v>66.666666666666657</v>
      </c>
      <c r="H88" s="61">
        <v>100</v>
      </c>
    </row>
    <row r="89" spans="1:8" s="4" customFormat="1" ht="12.75" customHeight="1" x14ac:dyDescent="0.25">
      <c r="A89" s="47"/>
      <c r="B89" s="5" t="s">
        <v>8</v>
      </c>
      <c r="C89" s="5">
        <v>1</v>
      </c>
      <c r="D89" s="5">
        <v>1</v>
      </c>
      <c r="E89" s="5">
        <v>1</v>
      </c>
      <c r="F89" s="45"/>
      <c r="G89" s="62"/>
      <c r="H89" s="62"/>
    </row>
    <row r="90" spans="1:8" s="4" customFormat="1" ht="12.75" customHeight="1" x14ac:dyDescent="0.25">
      <c r="A90" s="51" t="s">
        <v>62</v>
      </c>
      <c r="B90" s="14" t="s">
        <v>7</v>
      </c>
      <c r="C90" s="14">
        <v>0</v>
      </c>
      <c r="D90" s="14">
        <v>0</v>
      </c>
      <c r="E90" s="14">
        <v>0</v>
      </c>
      <c r="F90" s="53">
        <f t="shared" ref="F90" si="57">D90+D91</f>
        <v>5</v>
      </c>
      <c r="G90" s="81">
        <f t="shared" ref="G90:G92" si="58">(E90+E91)/F90*100</f>
        <v>100</v>
      </c>
      <c r="H90" s="55">
        <v>100</v>
      </c>
    </row>
    <row r="91" spans="1:8" s="4" customFormat="1" ht="12.75" customHeight="1" x14ac:dyDescent="0.25">
      <c r="A91" s="52"/>
      <c r="B91" s="14" t="s">
        <v>8</v>
      </c>
      <c r="C91" s="14">
        <v>5</v>
      </c>
      <c r="D91" s="14">
        <v>5</v>
      </c>
      <c r="E91" s="14">
        <v>5</v>
      </c>
      <c r="F91" s="54"/>
      <c r="G91" s="82"/>
      <c r="H91" s="56"/>
    </row>
    <row r="92" spans="1:8" s="4" customFormat="1" ht="12.75" customHeight="1" x14ac:dyDescent="0.25">
      <c r="A92" s="46" t="s">
        <v>63</v>
      </c>
      <c r="B92" s="5" t="s">
        <v>7</v>
      </c>
      <c r="C92" s="5">
        <v>4</v>
      </c>
      <c r="D92" s="5">
        <v>4</v>
      </c>
      <c r="E92" s="5">
        <v>2</v>
      </c>
      <c r="F92" s="44">
        <f t="shared" ref="F92" si="59">D92+D93</f>
        <v>5</v>
      </c>
      <c r="G92" s="71">
        <f t="shared" si="58"/>
        <v>60</v>
      </c>
      <c r="H92" s="71">
        <v>100</v>
      </c>
    </row>
    <row r="93" spans="1:8" s="4" customFormat="1" ht="12.75" customHeight="1" x14ac:dyDescent="0.25">
      <c r="A93" s="47"/>
      <c r="B93" s="5" t="s">
        <v>8</v>
      </c>
      <c r="C93" s="5">
        <v>1</v>
      </c>
      <c r="D93" s="5">
        <v>1</v>
      </c>
      <c r="E93" s="5">
        <v>1</v>
      </c>
      <c r="F93" s="45"/>
      <c r="G93" s="72"/>
      <c r="H93" s="72"/>
    </row>
    <row r="94" spans="1:8" s="4" customFormat="1" ht="12.75" customHeight="1" x14ac:dyDescent="0.25">
      <c r="A94" s="51" t="s">
        <v>64</v>
      </c>
      <c r="B94" s="14" t="s">
        <v>7</v>
      </c>
      <c r="C94" s="14">
        <v>11</v>
      </c>
      <c r="D94" s="14">
        <v>11</v>
      </c>
      <c r="E94" s="14">
        <v>11</v>
      </c>
      <c r="F94" s="53">
        <f t="shared" ref="F94" si="60">D94+D95</f>
        <v>16</v>
      </c>
      <c r="G94" s="55">
        <f t="shared" ref="G94" si="61">(E94+E95)/F94*100</f>
        <v>100</v>
      </c>
      <c r="H94" s="55">
        <v>100</v>
      </c>
    </row>
    <row r="95" spans="1:8" s="4" customFormat="1" ht="12.75" customHeight="1" x14ac:dyDescent="0.25">
      <c r="A95" s="52"/>
      <c r="B95" s="14" t="s">
        <v>8</v>
      </c>
      <c r="C95" s="14">
        <v>5</v>
      </c>
      <c r="D95" s="14">
        <v>5</v>
      </c>
      <c r="E95" s="14">
        <v>5</v>
      </c>
      <c r="F95" s="54"/>
      <c r="G95" s="56"/>
      <c r="H95" s="56"/>
    </row>
    <row r="96" spans="1:8" s="4" customFormat="1" ht="12.75" customHeight="1" x14ac:dyDescent="0.25">
      <c r="A96" s="46" t="s">
        <v>65</v>
      </c>
      <c r="B96" s="5" t="s">
        <v>7</v>
      </c>
      <c r="C96" s="5">
        <v>2</v>
      </c>
      <c r="D96" s="5">
        <v>1</v>
      </c>
      <c r="E96" s="5">
        <v>1</v>
      </c>
      <c r="F96" s="44">
        <f t="shared" ref="F96" si="62">D96+D97</f>
        <v>2</v>
      </c>
      <c r="G96" s="71">
        <f t="shared" ref="G96" si="63">(E96+E97)/F96*100</f>
        <v>50</v>
      </c>
      <c r="H96" s="61">
        <v>100</v>
      </c>
    </row>
    <row r="97" spans="1:8" s="4" customFormat="1" ht="12.75" customHeight="1" x14ac:dyDescent="0.25">
      <c r="A97" s="47"/>
      <c r="B97" s="5" t="s">
        <v>8</v>
      </c>
      <c r="C97" s="5">
        <v>1</v>
      </c>
      <c r="D97" s="5">
        <v>1</v>
      </c>
      <c r="E97" s="5">
        <v>0</v>
      </c>
      <c r="F97" s="45"/>
      <c r="G97" s="72"/>
      <c r="H97" s="62"/>
    </row>
    <row r="98" spans="1:8" s="4" customFormat="1" ht="12.75" customHeight="1" x14ac:dyDescent="0.25">
      <c r="A98" s="51" t="s">
        <v>66</v>
      </c>
      <c r="B98" s="14" t="s">
        <v>7</v>
      </c>
      <c r="C98" s="14">
        <v>0</v>
      </c>
      <c r="D98" s="14">
        <v>0</v>
      </c>
      <c r="E98" s="14">
        <v>0</v>
      </c>
      <c r="F98" s="53">
        <f t="shared" ref="F98" si="64">D98+D99</f>
        <v>1</v>
      </c>
      <c r="G98" s="81">
        <f t="shared" ref="G98" si="65">(E98+E99)/F98*100</f>
        <v>100</v>
      </c>
      <c r="H98" s="55">
        <v>100</v>
      </c>
    </row>
    <row r="99" spans="1:8" s="4" customFormat="1" ht="12.75" customHeight="1" x14ac:dyDescent="0.25">
      <c r="A99" s="52"/>
      <c r="B99" s="14" t="s">
        <v>8</v>
      </c>
      <c r="C99" s="14">
        <v>1</v>
      </c>
      <c r="D99" s="14">
        <v>1</v>
      </c>
      <c r="E99" s="14">
        <v>1</v>
      </c>
      <c r="F99" s="54"/>
      <c r="G99" s="82"/>
      <c r="H99" s="56"/>
    </row>
    <row r="100" spans="1:8" s="4" customFormat="1" ht="12.75" customHeight="1" x14ac:dyDescent="0.25">
      <c r="A100" s="46" t="s">
        <v>67</v>
      </c>
      <c r="B100" s="5" t="s">
        <v>7</v>
      </c>
      <c r="C100" s="5">
        <v>0</v>
      </c>
      <c r="D100" s="5">
        <v>0</v>
      </c>
      <c r="E100" s="5">
        <v>0</v>
      </c>
      <c r="F100" s="44">
        <f>D100+D101</f>
        <v>17</v>
      </c>
      <c r="G100" s="71">
        <f t="shared" ref="G100" si="66">(E100+E101)/F100*100</f>
        <v>100</v>
      </c>
      <c r="H100" s="61">
        <v>100</v>
      </c>
    </row>
    <row r="101" spans="1:8" s="4" customFormat="1" ht="12.75" customHeight="1" x14ac:dyDescent="0.25">
      <c r="A101" s="87"/>
      <c r="B101" s="28" t="s">
        <v>8</v>
      </c>
      <c r="C101" s="28">
        <v>19</v>
      </c>
      <c r="D101" s="28">
        <v>17</v>
      </c>
      <c r="E101" s="28">
        <v>17</v>
      </c>
      <c r="F101" s="88"/>
      <c r="G101" s="89"/>
      <c r="H101" s="90"/>
    </row>
    <row r="102" spans="1:8" s="4" customFormat="1" ht="12.75" customHeight="1" x14ac:dyDescent="0.25">
      <c r="A102" s="46" t="s">
        <v>68</v>
      </c>
      <c r="B102" s="5" t="s">
        <v>7</v>
      </c>
      <c r="C102" s="5">
        <v>1</v>
      </c>
      <c r="D102" s="5">
        <v>1</v>
      </c>
      <c r="E102" s="5">
        <v>1</v>
      </c>
      <c r="F102" s="44">
        <f t="shared" ref="F102" si="67">D102+D103</f>
        <v>4</v>
      </c>
      <c r="G102" s="71">
        <f>(E102+E103)/F102*100</f>
        <v>100</v>
      </c>
      <c r="H102" s="61">
        <v>100</v>
      </c>
    </row>
    <row r="103" spans="1:8" s="4" customFormat="1" ht="12.75" customHeight="1" x14ac:dyDescent="0.25">
      <c r="A103" s="47"/>
      <c r="B103" s="5" t="s">
        <v>8</v>
      </c>
      <c r="C103" s="5">
        <v>4</v>
      </c>
      <c r="D103" s="5">
        <v>3</v>
      </c>
      <c r="E103" s="5">
        <v>3</v>
      </c>
      <c r="F103" s="45"/>
      <c r="G103" s="89"/>
      <c r="H103" s="90"/>
    </row>
    <row r="104" spans="1:8" s="4" customFormat="1" ht="12.75" customHeight="1" x14ac:dyDescent="0.25">
      <c r="A104" s="51" t="s">
        <v>117</v>
      </c>
      <c r="B104" s="14" t="s">
        <v>7</v>
      </c>
      <c r="C104" s="14">
        <v>1</v>
      </c>
      <c r="D104" s="14">
        <v>1</v>
      </c>
      <c r="E104" s="14">
        <v>1</v>
      </c>
      <c r="F104" s="53">
        <f t="shared" ref="F104:F106" si="68">D104+D105</f>
        <v>1</v>
      </c>
      <c r="G104" s="55">
        <f t="shared" ref="G104" si="69">(E104+E105)/F104*100</f>
        <v>100</v>
      </c>
      <c r="H104" s="55">
        <v>100</v>
      </c>
    </row>
    <row r="105" spans="1:8" s="4" customFormat="1" ht="12.75" customHeight="1" x14ac:dyDescent="0.25">
      <c r="A105" s="52"/>
      <c r="B105" s="14" t="s">
        <v>8</v>
      </c>
      <c r="C105" s="14">
        <v>0</v>
      </c>
      <c r="D105" s="14">
        <v>0</v>
      </c>
      <c r="E105" s="14">
        <v>0</v>
      </c>
      <c r="F105" s="54"/>
      <c r="G105" s="56"/>
      <c r="H105" s="56"/>
    </row>
    <row r="106" spans="1:8" s="4" customFormat="1" ht="12.75" customHeight="1" x14ac:dyDescent="0.25">
      <c r="A106" s="46" t="s">
        <v>69</v>
      </c>
      <c r="B106" s="5" t="s">
        <v>7</v>
      </c>
      <c r="C106" s="5">
        <v>8</v>
      </c>
      <c r="D106" s="5">
        <v>8</v>
      </c>
      <c r="E106" s="5">
        <v>8</v>
      </c>
      <c r="F106" s="53">
        <f t="shared" si="68"/>
        <v>8</v>
      </c>
      <c r="G106" s="44">
        <f t="shared" ref="G106" si="70">(E106+E107)/F106*100</f>
        <v>100</v>
      </c>
      <c r="H106" s="61">
        <v>100</v>
      </c>
    </row>
    <row r="107" spans="1:8" s="4" customFormat="1" ht="12.75" customHeight="1" x14ac:dyDescent="0.25">
      <c r="A107" s="47"/>
      <c r="B107" s="5" t="s">
        <v>8</v>
      </c>
      <c r="C107" s="5">
        <v>0</v>
      </c>
      <c r="D107" s="5">
        <v>0</v>
      </c>
      <c r="E107" s="5">
        <v>0</v>
      </c>
      <c r="F107" s="54"/>
      <c r="G107" s="45"/>
      <c r="H107" s="62"/>
    </row>
    <row r="108" spans="1:8" s="4" customFormat="1" ht="12.75" customHeight="1" x14ac:dyDescent="0.25">
      <c r="A108" s="51" t="s">
        <v>70</v>
      </c>
      <c r="B108" s="14" t="s">
        <v>7</v>
      </c>
      <c r="C108" s="14">
        <v>1</v>
      </c>
      <c r="D108" s="14">
        <v>1</v>
      </c>
      <c r="E108" s="14">
        <v>1</v>
      </c>
      <c r="F108" s="53">
        <f t="shared" ref="F108:F110" si="71">D108+D109</f>
        <v>1</v>
      </c>
      <c r="G108" s="53">
        <f t="shared" ref="G108" si="72">(E108+E109)/F108*100</f>
        <v>100</v>
      </c>
      <c r="H108" s="55">
        <v>100</v>
      </c>
    </row>
    <row r="109" spans="1:8" s="4" customFormat="1" ht="12.75" customHeight="1" x14ac:dyDescent="0.25">
      <c r="A109" s="52"/>
      <c r="B109" s="14" t="s">
        <v>8</v>
      </c>
      <c r="C109" s="14">
        <v>0</v>
      </c>
      <c r="D109" s="14">
        <v>0</v>
      </c>
      <c r="E109" s="14">
        <v>0</v>
      </c>
      <c r="F109" s="54"/>
      <c r="G109" s="54"/>
      <c r="H109" s="56"/>
    </row>
    <row r="110" spans="1:8" s="4" customFormat="1" ht="12.75" customHeight="1" x14ac:dyDescent="0.25">
      <c r="A110" s="46" t="s">
        <v>71</v>
      </c>
      <c r="B110" s="5" t="s">
        <v>7</v>
      </c>
      <c r="C110" s="5">
        <v>0</v>
      </c>
      <c r="D110" s="5">
        <v>0</v>
      </c>
      <c r="E110" s="5">
        <v>0</v>
      </c>
      <c r="F110" s="53">
        <f t="shared" si="71"/>
        <v>0</v>
      </c>
      <c r="G110" s="85"/>
      <c r="H110" s="61">
        <v>100</v>
      </c>
    </row>
    <row r="111" spans="1:8" s="4" customFormat="1" ht="12.75" customHeight="1" x14ac:dyDescent="0.25">
      <c r="A111" s="47"/>
      <c r="B111" s="5" t="s">
        <v>8</v>
      </c>
      <c r="C111" s="5">
        <v>0</v>
      </c>
      <c r="D111" s="5">
        <v>0</v>
      </c>
      <c r="E111" s="5">
        <v>0</v>
      </c>
      <c r="F111" s="54"/>
      <c r="G111" s="86"/>
      <c r="H111" s="62"/>
    </row>
    <row r="112" spans="1:8" s="4" customFormat="1" ht="18" customHeight="1" x14ac:dyDescent="0.25">
      <c r="A112" s="1" t="s">
        <v>72</v>
      </c>
      <c r="B112" s="1"/>
      <c r="C112" s="10">
        <f>SUM(C4:C111)</f>
        <v>299</v>
      </c>
      <c r="D112" s="10">
        <f>SUM(D4:D111)</f>
        <v>287</v>
      </c>
      <c r="E112" s="10">
        <f>SUM(E4:E111)</f>
        <v>264</v>
      </c>
      <c r="F112" s="10">
        <f>SUM(F4:F111)</f>
        <v>287</v>
      </c>
      <c r="G112" s="11">
        <f>E112/D112*100</f>
        <v>91.986062717770039</v>
      </c>
      <c r="H112" s="11">
        <v>93.12</v>
      </c>
    </row>
    <row r="116" spans="1:8" x14ac:dyDescent="0.2">
      <c r="A116" s="41" t="s">
        <v>132</v>
      </c>
      <c r="B116" s="41"/>
      <c r="C116" s="41"/>
      <c r="D116" s="41"/>
      <c r="E116" s="41"/>
      <c r="F116" s="41"/>
      <c r="G116" s="41"/>
      <c r="H116" s="41"/>
    </row>
    <row r="117" spans="1:8" x14ac:dyDescent="0.2">
      <c r="A117" s="41"/>
      <c r="B117" s="41"/>
      <c r="C117" s="41"/>
      <c r="D117" s="41"/>
      <c r="E117" s="41"/>
      <c r="F117" s="41"/>
      <c r="G117" s="41"/>
      <c r="H117" s="41"/>
    </row>
  </sheetData>
  <mergeCells count="220">
    <mergeCell ref="A116:H117"/>
    <mergeCell ref="A110:A111"/>
    <mergeCell ref="F110:F111"/>
    <mergeCell ref="G110:G111"/>
    <mergeCell ref="H110:H111"/>
    <mergeCell ref="A1:H1"/>
    <mergeCell ref="A106:A107"/>
    <mergeCell ref="F106:F107"/>
    <mergeCell ref="G106:G107"/>
    <mergeCell ref="H106:H107"/>
    <mergeCell ref="A108:A109"/>
    <mergeCell ref="F108:F109"/>
    <mergeCell ref="G108:G109"/>
    <mergeCell ref="H108:H109"/>
    <mergeCell ref="A102:A103"/>
    <mergeCell ref="F102:F103"/>
    <mergeCell ref="G102:G103"/>
    <mergeCell ref="H102:H103"/>
    <mergeCell ref="A104:A105"/>
    <mergeCell ref="F104:F105"/>
    <mergeCell ref="G104:G105"/>
    <mergeCell ref="H104:H105"/>
    <mergeCell ref="A98:A99"/>
    <mergeCell ref="F98:F99"/>
    <mergeCell ref="G98:G99"/>
    <mergeCell ref="H98:H99"/>
    <mergeCell ref="A100:A101"/>
    <mergeCell ref="F100:F101"/>
    <mergeCell ref="G100:G101"/>
    <mergeCell ref="H100:H101"/>
    <mergeCell ref="A94:A95"/>
    <mergeCell ref="F94:F95"/>
    <mergeCell ref="G94:G95"/>
    <mergeCell ref="H94:H95"/>
    <mergeCell ref="A96:A97"/>
    <mergeCell ref="F96:F97"/>
    <mergeCell ref="G96:G97"/>
    <mergeCell ref="H96:H97"/>
    <mergeCell ref="A90:A91"/>
    <mergeCell ref="F90:F91"/>
    <mergeCell ref="G90:G91"/>
    <mergeCell ref="H90:H91"/>
    <mergeCell ref="A92:A93"/>
    <mergeCell ref="F92:F93"/>
    <mergeCell ref="G92:G93"/>
    <mergeCell ref="H92:H93"/>
    <mergeCell ref="A86:A87"/>
    <mergeCell ref="F86:F87"/>
    <mergeCell ref="G86:G87"/>
    <mergeCell ref="H86:H87"/>
    <mergeCell ref="A88:A89"/>
    <mergeCell ref="F88:F89"/>
    <mergeCell ref="G88:G89"/>
    <mergeCell ref="H88:H89"/>
    <mergeCell ref="A82:A83"/>
    <mergeCell ref="F82:F83"/>
    <mergeCell ref="G82:G83"/>
    <mergeCell ref="H82:H83"/>
    <mergeCell ref="A84:A85"/>
    <mergeCell ref="F84:F85"/>
    <mergeCell ref="G84:G85"/>
    <mergeCell ref="H84:H85"/>
    <mergeCell ref="A78:A79"/>
    <mergeCell ref="F78:F79"/>
    <mergeCell ref="G78:G79"/>
    <mergeCell ref="H78:H79"/>
    <mergeCell ref="A80:A81"/>
    <mergeCell ref="F80:F81"/>
    <mergeCell ref="G80:G81"/>
    <mergeCell ref="H80:H81"/>
    <mergeCell ref="A72:A73"/>
    <mergeCell ref="F72:F73"/>
    <mergeCell ref="G72:G73"/>
    <mergeCell ref="H72:H73"/>
    <mergeCell ref="A74:A75"/>
    <mergeCell ref="F74:F75"/>
    <mergeCell ref="G74:G75"/>
    <mergeCell ref="H74:H75"/>
    <mergeCell ref="A68:A69"/>
    <mergeCell ref="F68:F69"/>
    <mergeCell ref="G68:G69"/>
    <mergeCell ref="H68:H69"/>
    <mergeCell ref="A70:A71"/>
    <mergeCell ref="F70:F71"/>
    <mergeCell ref="G70:G71"/>
    <mergeCell ref="H70:H71"/>
    <mergeCell ref="A64:A65"/>
    <mergeCell ref="F64:F65"/>
    <mergeCell ref="G64:G65"/>
    <mergeCell ref="H64:H65"/>
    <mergeCell ref="A66:A67"/>
    <mergeCell ref="F66:F67"/>
    <mergeCell ref="G66:G67"/>
    <mergeCell ref="H66:H67"/>
    <mergeCell ref="I58:I59"/>
    <mergeCell ref="A60:A61"/>
    <mergeCell ref="F60:F61"/>
    <mergeCell ref="G60:G61"/>
    <mergeCell ref="H60:H61"/>
    <mergeCell ref="A62:A63"/>
    <mergeCell ref="F62:F63"/>
    <mergeCell ref="G62:G63"/>
    <mergeCell ref="H62:H63"/>
    <mergeCell ref="A56:A57"/>
    <mergeCell ref="F56:F57"/>
    <mergeCell ref="G56:G57"/>
    <mergeCell ref="H56:H57"/>
    <mergeCell ref="A58:A59"/>
    <mergeCell ref="F58:F59"/>
    <mergeCell ref="G58:G59"/>
    <mergeCell ref="H58:H59"/>
    <mergeCell ref="A52:A53"/>
    <mergeCell ref="F52:F53"/>
    <mergeCell ref="G52:G53"/>
    <mergeCell ref="H52:H53"/>
    <mergeCell ref="A54:A55"/>
    <mergeCell ref="H54:H55"/>
    <mergeCell ref="G54:G55"/>
    <mergeCell ref="F54:F55"/>
    <mergeCell ref="A48:A49"/>
    <mergeCell ref="F48:F49"/>
    <mergeCell ref="G48:G49"/>
    <mergeCell ref="H48:H49"/>
    <mergeCell ref="A50:A51"/>
    <mergeCell ref="F50:F51"/>
    <mergeCell ref="G50:G51"/>
    <mergeCell ref="H50:H51"/>
    <mergeCell ref="A44:A45"/>
    <mergeCell ref="F44:F45"/>
    <mergeCell ref="G44:G45"/>
    <mergeCell ref="H44:H45"/>
    <mergeCell ref="A46:A47"/>
    <mergeCell ref="F46:F47"/>
    <mergeCell ref="G46:G47"/>
    <mergeCell ref="H46:H47"/>
    <mergeCell ref="A40:A41"/>
    <mergeCell ref="F40:F41"/>
    <mergeCell ref="G40:G41"/>
    <mergeCell ref="H40:H41"/>
    <mergeCell ref="A42:A43"/>
    <mergeCell ref="F42:F43"/>
    <mergeCell ref="G42:G43"/>
    <mergeCell ref="H42:H43"/>
    <mergeCell ref="A36:A37"/>
    <mergeCell ref="F36:F37"/>
    <mergeCell ref="G36:G37"/>
    <mergeCell ref="H36:H37"/>
    <mergeCell ref="A38:A39"/>
    <mergeCell ref="F38:F39"/>
    <mergeCell ref="G38:G39"/>
    <mergeCell ref="H38:H39"/>
    <mergeCell ref="A32:A33"/>
    <mergeCell ref="F32:F33"/>
    <mergeCell ref="G32:G33"/>
    <mergeCell ref="H32:H33"/>
    <mergeCell ref="A34:A35"/>
    <mergeCell ref="F34:F35"/>
    <mergeCell ref="G34:G35"/>
    <mergeCell ref="H34:H35"/>
    <mergeCell ref="A28:A29"/>
    <mergeCell ref="F28:F29"/>
    <mergeCell ref="G28:G29"/>
    <mergeCell ref="H28:H29"/>
    <mergeCell ref="A30:A31"/>
    <mergeCell ref="F30:F31"/>
    <mergeCell ref="G30:G31"/>
    <mergeCell ref="H30:H31"/>
    <mergeCell ref="A26:A27"/>
    <mergeCell ref="F26:F27"/>
    <mergeCell ref="G26:G27"/>
    <mergeCell ref="H26:H27"/>
    <mergeCell ref="A18:A19"/>
    <mergeCell ref="F18:F19"/>
    <mergeCell ref="G18:G19"/>
    <mergeCell ref="H18:H19"/>
    <mergeCell ref="A20:A21"/>
    <mergeCell ref="F20:F21"/>
    <mergeCell ref="G20:G21"/>
    <mergeCell ref="H20:H21"/>
    <mergeCell ref="G22:G23"/>
    <mergeCell ref="G24:G25"/>
    <mergeCell ref="A22:A23"/>
    <mergeCell ref="A24:A25"/>
    <mergeCell ref="H24:H25"/>
    <mergeCell ref="H22:H23"/>
    <mergeCell ref="F24:F25"/>
    <mergeCell ref="F22:F23"/>
    <mergeCell ref="H16:H17"/>
    <mergeCell ref="A10:A11"/>
    <mergeCell ref="F10:F11"/>
    <mergeCell ref="G10:G11"/>
    <mergeCell ref="H10:H11"/>
    <mergeCell ref="A12:A13"/>
    <mergeCell ref="F12:F13"/>
    <mergeCell ref="G12:G13"/>
    <mergeCell ref="H12:H13"/>
    <mergeCell ref="A76:A77"/>
    <mergeCell ref="F76:F77"/>
    <mergeCell ref="G76:G77"/>
    <mergeCell ref="H76:H77"/>
    <mergeCell ref="A6:A7"/>
    <mergeCell ref="F6:F7"/>
    <mergeCell ref="G6:G7"/>
    <mergeCell ref="H6:H7"/>
    <mergeCell ref="A3:H3"/>
    <mergeCell ref="A4:A5"/>
    <mergeCell ref="F4:F5"/>
    <mergeCell ref="G4:G5"/>
    <mergeCell ref="H4:H5"/>
    <mergeCell ref="A8:A9"/>
    <mergeCell ref="F8:F9"/>
    <mergeCell ref="G8:G9"/>
    <mergeCell ref="H8:H9"/>
    <mergeCell ref="A14:A15"/>
    <mergeCell ref="F14:F15"/>
    <mergeCell ref="G14:G15"/>
    <mergeCell ref="H14:H15"/>
    <mergeCell ref="A16:A17"/>
    <mergeCell ref="F16:F17"/>
    <mergeCell ref="G16:G17"/>
  </mergeCells>
  <pageMargins left="0.70866141732283472" right="0.70866141732283472" top="0.74803149606299213" bottom="0.74803149606299213" header="0.31496062992125984" footer="0.31496062992125984"/>
  <pageSetup paperSize="9" scale="74" fitToHeight="0" orientation="portrait" r:id="rId1"/>
  <headerFooter>
    <oddFooter>&amp;R&amp;P</oddFooter>
  </headerFooter>
  <ignoredErrors>
    <ignoredError sqref="G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CF63D-3861-4E93-AE7A-0B6BFFC845E7}">
  <sheetPr>
    <pageSetUpPr fitToPage="1"/>
  </sheetPr>
  <dimension ref="A1:H93"/>
  <sheetViews>
    <sheetView zoomScale="120" zoomScaleNormal="120" workbookViewId="0">
      <pane ySplit="2" topLeftCell="A70" activePane="bottomLeft" state="frozen"/>
      <selection pane="bottomLeft" activeCell="C88" sqref="C88"/>
    </sheetView>
  </sheetViews>
  <sheetFormatPr baseColWidth="10" defaultColWidth="11.42578125" defaultRowHeight="12.75" x14ac:dyDescent="0.2"/>
  <cols>
    <col min="1" max="1" width="40.5703125" customWidth="1"/>
  </cols>
  <sheetData>
    <row r="1" spans="1:8" s="4" customFormat="1" ht="24.6" customHeight="1" x14ac:dyDescent="0.3">
      <c r="A1" s="48" t="s">
        <v>135</v>
      </c>
      <c r="B1" s="49"/>
      <c r="C1" s="49"/>
      <c r="D1" s="49"/>
      <c r="E1" s="49"/>
      <c r="F1" s="49"/>
      <c r="G1" s="49"/>
      <c r="H1" s="49"/>
    </row>
    <row r="2" spans="1:8" s="4" customFormat="1" ht="57.75" customHeight="1" x14ac:dyDescent="0.25">
      <c r="A2" s="15" t="s">
        <v>0</v>
      </c>
      <c r="B2" s="15"/>
      <c r="C2" s="16" t="s">
        <v>26</v>
      </c>
      <c r="D2" s="16" t="s">
        <v>2</v>
      </c>
      <c r="E2" s="16" t="s">
        <v>3</v>
      </c>
      <c r="F2" s="16" t="s">
        <v>4</v>
      </c>
      <c r="G2" s="17" t="s">
        <v>133</v>
      </c>
      <c r="H2" s="17" t="s">
        <v>126</v>
      </c>
    </row>
    <row r="3" spans="1:8" s="4" customFormat="1" ht="23.25" customHeight="1" x14ac:dyDescent="0.25">
      <c r="A3" s="50" t="s">
        <v>73</v>
      </c>
      <c r="B3" s="50"/>
      <c r="C3" s="50"/>
      <c r="D3" s="50"/>
      <c r="E3" s="50"/>
      <c r="F3" s="50"/>
      <c r="G3" s="50" t="e">
        <f>E3/C3*100</f>
        <v>#DIV/0!</v>
      </c>
      <c r="H3" s="50"/>
    </row>
    <row r="4" spans="1:8" s="4" customFormat="1" ht="10.7" customHeight="1" x14ac:dyDescent="0.25">
      <c r="A4" s="63" t="s">
        <v>74</v>
      </c>
      <c r="B4" s="9" t="s">
        <v>7</v>
      </c>
      <c r="C4" s="9">
        <v>0</v>
      </c>
      <c r="D4" s="9">
        <v>0</v>
      </c>
      <c r="E4" s="9">
        <v>0</v>
      </c>
      <c r="F4" s="59">
        <f>D4+D5</f>
        <v>0</v>
      </c>
      <c r="G4" s="85"/>
      <c r="H4" s="71">
        <v>80</v>
      </c>
    </row>
    <row r="5" spans="1:8" s="4" customFormat="1" ht="10.7" customHeight="1" x14ac:dyDescent="0.25">
      <c r="A5" s="64"/>
      <c r="B5" s="9" t="s">
        <v>8</v>
      </c>
      <c r="C5" s="9">
        <v>0</v>
      </c>
      <c r="D5" s="9">
        <v>0</v>
      </c>
      <c r="E5" s="9">
        <v>0</v>
      </c>
      <c r="F5" s="60"/>
      <c r="G5" s="86"/>
      <c r="H5" s="72"/>
    </row>
    <row r="6" spans="1:8" s="4" customFormat="1" ht="10.7" customHeight="1" x14ac:dyDescent="0.25">
      <c r="A6" s="51" t="s">
        <v>75</v>
      </c>
      <c r="B6" s="14" t="s">
        <v>7</v>
      </c>
      <c r="C6" s="14">
        <v>2</v>
      </c>
      <c r="D6" s="14">
        <v>2</v>
      </c>
      <c r="E6" s="14">
        <v>2</v>
      </c>
      <c r="F6" s="53">
        <f t="shared" ref="F6:F28" si="0">D6+D7</f>
        <v>4</v>
      </c>
      <c r="G6" s="81">
        <f t="shared" ref="G6:G28" si="1">(E6+E7)/F6*100</f>
        <v>100</v>
      </c>
      <c r="H6" s="55">
        <v>100</v>
      </c>
    </row>
    <row r="7" spans="1:8" s="4" customFormat="1" ht="10.7" customHeight="1" x14ac:dyDescent="0.25">
      <c r="A7" s="52"/>
      <c r="B7" s="14" t="s">
        <v>8</v>
      </c>
      <c r="C7" s="14">
        <v>2</v>
      </c>
      <c r="D7" s="14">
        <v>2</v>
      </c>
      <c r="E7" s="14">
        <v>2</v>
      </c>
      <c r="F7" s="54"/>
      <c r="G7" s="82"/>
      <c r="H7" s="56"/>
    </row>
    <row r="8" spans="1:8" s="4" customFormat="1" ht="10.7" customHeight="1" x14ac:dyDescent="0.25">
      <c r="A8" s="46" t="s">
        <v>76</v>
      </c>
      <c r="B8" s="5" t="s">
        <v>7</v>
      </c>
      <c r="C8" s="5">
        <v>8</v>
      </c>
      <c r="D8" s="5">
        <v>7</v>
      </c>
      <c r="E8" s="5">
        <v>7</v>
      </c>
      <c r="F8" s="44">
        <f t="shared" si="0"/>
        <v>14</v>
      </c>
      <c r="G8" s="71">
        <f t="shared" si="1"/>
        <v>100</v>
      </c>
      <c r="H8" s="61">
        <v>100</v>
      </c>
    </row>
    <row r="9" spans="1:8" s="4" customFormat="1" ht="10.7" customHeight="1" x14ac:dyDescent="0.25">
      <c r="A9" s="47"/>
      <c r="B9" s="5" t="s">
        <v>8</v>
      </c>
      <c r="C9" s="5">
        <v>7</v>
      </c>
      <c r="D9" s="5">
        <v>7</v>
      </c>
      <c r="E9" s="5">
        <v>7</v>
      </c>
      <c r="F9" s="45"/>
      <c r="G9" s="72"/>
      <c r="H9" s="62"/>
    </row>
    <row r="10" spans="1:8" s="4" customFormat="1" ht="10.7" customHeight="1" x14ac:dyDescent="0.25">
      <c r="A10" s="51" t="s">
        <v>77</v>
      </c>
      <c r="B10" s="14" t="s">
        <v>7</v>
      </c>
      <c r="C10" s="14">
        <v>5</v>
      </c>
      <c r="D10" s="14">
        <v>5</v>
      </c>
      <c r="E10" s="14">
        <v>4</v>
      </c>
      <c r="F10" s="53">
        <f t="shared" ref="F10" si="2">D10+D11</f>
        <v>12</v>
      </c>
      <c r="G10" s="81">
        <f t="shared" ref="G10" si="3">(E10+E11)/F10*100</f>
        <v>91.666666666666657</v>
      </c>
      <c r="H10" s="55">
        <v>100</v>
      </c>
    </row>
    <row r="11" spans="1:8" s="4" customFormat="1" ht="10.7" customHeight="1" x14ac:dyDescent="0.25">
      <c r="A11" s="52"/>
      <c r="B11" s="14" t="s">
        <v>8</v>
      </c>
      <c r="C11" s="14">
        <v>7</v>
      </c>
      <c r="D11" s="14">
        <v>7</v>
      </c>
      <c r="E11" s="14">
        <v>7</v>
      </c>
      <c r="F11" s="54"/>
      <c r="G11" s="82"/>
      <c r="H11" s="56"/>
    </row>
    <row r="12" spans="1:8" s="4" customFormat="1" ht="10.7" customHeight="1" x14ac:dyDescent="0.25">
      <c r="A12" s="46" t="s">
        <v>78</v>
      </c>
      <c r="B12" s="5" t="s">
        <v>7</v>
      </c>
      <c r="C12" s="5">
        <v>12</v>
      </c>
      <c r="D12" s="5">
        <v>10</v>
      </c>
      <c r="E12" s="5">
        <v>9</v>
      </c>
      <c r="F12" s="44">
        <f t="shared" ref="F12" si="4">D12+D13</f>
        <v>10</v>
      </c>
      <c r="G12" s="61">
        <f t="shared" ref="G12" si="5">(E12+E13)/F12*100</f>
        <v>90</v>
      </c>
      <c r="H12" s="61">
        <v>83.33</v>
      </c>
    </row>
    <row r="13" spans="1:8" s="4" customFormat="1" ht="10.7" customHeight="1" x14ac:dyDescent="0.25">
      <c r="A13" s="47"/>
      <c r="B13" s="5" t="s">
        <v>8</v>
      </c>
      <c r="C13" s="5">
        <v>0</v>
      </c>
      <c r="D13" s="5">
        <v>0</v>
      </c>
      <c r="E13" s="5">
        <v>0</v>
      </c>
      <c r="F13" s="45"/>
      <c r="G13" s="62"/>
      <c r="H13" s="62"/>
    </row>
    <row r="14" spans="1:8" s="4" customFormat="1" ht="10.7" customHeight="1" x14ac:dyDescent="0.25">
      <c r="A14" s="51" t="s">
        <v>79</v>
      </c>
      <c r="B14" s="14" t="s">
        <v>7</v>
      </c>
      <c r="C14" s="14">
        <v>4</v>
      </c>
      <c r="D14" s="14">
        <v>4</v>
      </c>
      <c r="E14" s="14">
        <v>3</v>
      </c>
      <c r="F14" s="53">
        <f t="shared" si="0"/>
        <v>19</v>
      </c>
      <c r="G14" s="81">
        <f t="shared" si="1"/>
        <v>100</v>
      </c>
      <c r="H14" s="55">
        <v>90</v>
      </c>
    </row>
    <row r="15" spans="1:8" s="4" customFormat="1" ht="10.7" customHeight="1" x14ac:dyDescent="0.25">
      <c r="A15" s="52"/>
      <c r="B15" s="14" t="s">
        <v>8</v>
      </c>
      <c r="C15" s="14">
        <v>16</v>
      </c>
      <c r="D15" s="14">
        <v>15</v>
      </c>
      <c r="E15" s="14">
        <v>16</v>
      </c>
      <c r="F15" s="54"/>
      <c r="G15" s="82"/>
      <c r="H15" s="56"/>
    </row>
    <row r="16" spans="1:8" s="4" customFormat="1" ht="10.7" customHeight="1" x14ac:dyDescent="0.25">
      <c r="A16" s="63" t="s">
        <v>80</v>
      </c>
      <c r="B16" s="9" t="s">
        <v>7</v>
      </c>
      <c r="C16" s="9">
        <v>17</v>
      </c>
      <c r="D16" s="9">
        <v>17</v>
      </c>
      <c r="E16" s="9">
        <v>15</v>
      </c>
      <c r="F16" s="59">
        <f t="shared" si="0"/>
        <v>20</v>
      </c>
      <c r="G16" s="67">
        <f t="shared" si="1"/>
        <v>90</v>
      </c>
      <c r="H16" s="67">
        <v>75</v>
      </c>
    </row>
    <row r="17" spans="1:8" s="4" customFormat="1" ht="10.7" customHeight="1" x14ac:dyDescent="0.25">
      <c r="A17" s="64"/>
      <c r="B17" s="9" t="s">
        <v>8</v>
      </c>
      <c r="C17" s="9">
        <v>3</v>
      </c>
      <c r="D17" s="9">
        <v>3</v>
      </c>
      <c r="E17" s="9">
        <v>3</v>
      </c>
      <c r="F17" s="60"/>
      <c r="G17" s="68"/>
      <c r="H17" s="68"/>
    </row>
    <row r="18" spans="1:8" s="4" customFormat="1" ht="10.7" customHeight="1" x14ac:dyDescent="0.25">
      <c r="A18" s="51" t="s">
        <v>81</v>
      </c>
      <c r="B18" s="14" t="s">
        <v>7</v>
      </c>
      <c r="C18" s="14">
        <v>16</v>
      </c>
      <c r="D18" s="14">
        <v>15</v>
      </c>
      <c r="E18" s="14">
        <v>12</v>
      </c>
      <c r="F18" s="53">
        <f t="shared" si="0"/>
        <v>15</v>
      </c>
      <c r="G18" s="55">
        <f t="shared" ref="G18" si="6">(E18+E19)/F18*100</f>
        <v>80</v>
      </c>
      <c r="H18" s="55">
        <v>66.67</v>
      </c>
    </row>
    <row r="19" spans="1:8" s="4" customFormat="1" ht="10.7" customHeight="1" x14ac:dyDescent="0.25">
      <c r="A19" s="52"/>
      <c r="B19" s="14" t="s">
        <v>8</v>
      </c>
      <c r="C19" s="14">
        <v>0</v>
      </c>
      <c r="D19" s="14">
        <v>0</v>
      </c>
      <c r="E19" s="14">
        <v>0</v>
      </c>
      <c r="F19" s="54"/>
      <c r="G19" s="56"/>
      <c r="H19" s="56"/>
    </row>
    <row r="20" spans="1:8" s="4" customFormat="1" ht="10.7" customHeight="1" x14ac:dyDescent="0.25">
      <c r="A20" s="46" t="s">
        <v>118</v>
      </c>
      <c r="B20" s="5" t="s">
        <v>7</v>
      </c>
      <c r="C20" s="5">
        <v>0</v>
      </c>
      <c r="D20" s="5">
        <v>0</v>
      </c>
      <c r="E20" s="5">
        <v>0</v>
      </c>
      <c r="F20" s="44">
        <f>D20+D21</f>
        <v>2</v>
      </c>
      <c r="G20" s="61">
        <f>(E20+E21)/F20*100</f>
        <v>100</v>
      </c>
      <c r="H20" s="61">
        <v>100</v>
      </c>
    </row>
    <row r="21" spans="1:8" s="4" customFormat="1" ht="10.7" customHeight="1" x14ac:dyDescent="0.25">
      <c r="A21" s="47"/>
      <c r="B21" s="5" t="s">
        <v>8</v>
      </c>
      <c r="C21" s="5">
        <v>2</v>
      </c>
      <c r="D21" s="5">
        <v>2</v>
      </c>
      <c r="E21" s="5">
        <v>2</v>
      </c>
      <c r="F21" s="45"/>
      <c r="G21" s="62"/>
      <c r="H21" s="62"/>
    </row>
    <row r="22" spans="1:8" s="4" customFormat="1" ht="10.7" customHeight="1" x14ac:dyDescent="0.25">
      <c r="A22" s="63" t="s">
        <v>82</v>
      </c>
      <c r="B22" s="9" t="s">
        <v>7</v>
      </c>
      <c r="C22" s="9">
        <v>18</v>
      </c>
      <c r="D22" s="9">
        <v>16</v>
      </c>
      <c r="E22" s="9">
        <v>14</v>
      </c>
      <c r="F22" s="59">
        <f t="shared" ref="F22" si="7">D22+D23</f>
        <v>16</v>
      </c>
      <c r="G22" s="67">
        <f t="shared" ref="G22" si="8">(E22+E23)/F22*100</f>
        <v>87.5</v>
      </c>
      <c r="H22" s="67">
        <v>87.5</v>
      </c>
    </row>
    <row r="23" spans="1:8" s="4" customFormat="1" ht="10.7" customHeight="1" x14ac:dyDescent="0.25">
      <c r="A23" s="64"/>
      <c r="B23" s="9" t="s">
        <v>8</v>
      </c>
      <c r="C23" s="9">
        <v>0</v>
      </c>
      <c r="D23" s="9">
        <v>0</v>
      </c>
      <c r="E23" s="9">
        <v>0</v>
      </c>
      <c r="F23" s="60"/>
      <c r="G23" s="68"/>
      <c r="H23" s="68"/>
    </row>
    <row r="24" spans="1:8" s="4" customFormat="1" ht="10.7" customHeight="1" x14ac:dyDescent="0.25">
      <c r="A24" s="51" t="s">
        <v>83</v>
      </c>
      <c r="B24" s="14" t="s">
        <v>7</v>
      </c>
      <c r="C24" s="14">
        <v>6</v>
      </c>
      <c r="D24" s="14">
        <v>6</v>
      </c>
      <c r="E24" s="14">
        <v>6</v>
      </c>
      <c r="F24" s="53">
        <f t="shared" si="0"/>
        <v>6</v>
      </c>
      <c r="G24" s="81">
        <f t="shared" si="1"/>
        <v>100</v>
      </c>
      <c r="H24" s="55">
        <v>100</v>
      </c>
    </row>
    <row r="25" spans="1:8" s="4" customFormat="1" ht="10.7" customHeight="1" x14ac:dyDescent="0.25">
      <c r="A25" s="52"/>
      <c r="B25" s="14" t="s">
        <v>8</v>
      </c>
      <c r="C25" s="14">
        <v>0</v>
      </c>
      <c r="D25" s="14">
        <v>0</v>
      </c>
      <c r="E25" s="14">
        <v>0</v>
      </c>
      <c r="F25" s="54"/>
      <c r="G25" s="82"/>
      <c r="H25" s="56"/>
    </row>
    <row r="26" spans="1:8" s="4" customFormat="1" ht="10.7" customHeight="1" x14ac:dyDescent="0.25">
      <c r="A26" s="46" t="s">
        <v>84</v>
      </c>
      <c r="B26" s="5" t="s">
        <v>7</v>
      </c>
      <c r="C26" s="5">
        <v>6</v>
      </c>
      <c r="D26" s="5">
        <v>6</v>
      </c>
      <c r="E26" s="5">
        <v>2</v>
      </c>
      <c r="F26" s="44">
        <f t="shared" si="0"/>
        <v>6</v>
      </c>
      <c r="G26" s="61">
        <f t="shared" si="1"/>
        <v>33.333333333333329</v>
      </c>
      <c r="H26" s="61">
        <v>78.569999999999993</v>
      </c>
    </row>
    <row r="27" spans="1:8" s="4" customFormat="1" ht="10.7" customHeight="1" x14ac:dyDescent="0.25">
      <c r="A27" s="47"/>
      <c r="B27" s="5" t="s">
        <v>8</v>
      </c>
      <c r="C27" s="5">
        <v>0</v>
      </c>
      <c r="D27" s="5">
        <v>0</v>
      </c>
      <c r="E27" s="5">
        <v>0</v>
      </c>
      <c r="F27" s="45"/>
      <c r="G27" s="62"/>
      <c r="H27" s="62"/>
    </row>
    <row r="28" spans="1:8" s="4" customFormat="1" ht="10.7" customHeight="1" x14ac:dyDescent="0.25">
      <c r="A28" s="51" t="s">
        <v>85</v>
      </c>
      <c r="B28" s="14" t="s">
        <v>7</v>
      </c>
      <c r="C28" s="14">
        <v>17</v>
      </c>
      <c r="D28" s="14">
        <v>17</v>
      </c>
      <c r="E28" s="14">
        <v>13</v>
      </c>
      <c r="F28" s="53">
        <f t="shared" si="0"/>
        <v>17</v>
      </c>
      <c r="G28" s="55">
        <f t="shared" si="1"/>
        <v>76.470588235294116</v>
      </c>
      <c r="H28" s="55">
        <v>78.569999999999993</v>
      </c>
    </row>
    <row r="29" spans="1:8" s="4" customFormat="1" ht="10.7" customHeight="1" x14ac:dyDescent="0.25">
      <c r="A29" s="52"/>
      <c r="B29" s="14" t="s">
        <v>8</v>
      </c>
      <c r="C29" s="14">
        <v>1</v>
      </c>
      <c r="D29" s="14">
        <v>0</v>
      </c>
      <c r="E29" s="14">
        <v>0</v>
      </c>
      <c r="F29" s="54"/>
      <c r="G29" s="56"/>
      <c r="H29" s="56"/>
    </row>
    <row r="30" spans="1:8" s="4" customFormat="1" ht="10.7" customHeight="1" x14ac:dyDescent="0.25">
      <c r="A30" s="46" t="s">
        <v>86</v>
      </c>
      <c r="B30" s="5" t="s">
        <v>7</v>
      </c>
      <c r="C30" s="5">
        <v>4</v>
      </c>
      <c r="D30" s="5">
        <v>4</v>
      </c>
      <c r="E30" s="5">
        <v>3</v>
      </c>
      <c r="F30" s="44">
        <f>D30+D31</f>
        <v>4</v>
      </c>
      <c r="G30" s="71">
        <f t="shared" ref="G30:G86" si="9">(E30+E31)/F30*100</f>
        <v>75</v>
      </c>
      <c r="H30" s="44">
        <v>100</v>
      </c>
    </row>
    <row r="31" spans="1:8" s="4" customFormat="1" ht="10.7" customHeight="1" x14ac:dyDescent="0.25">
      <c r="A31" s="47"/>
      <c r="B31" s="5" t="s">
        <v>8</v>
      </c>
      <c r="C31" s="5">
        <v>0</v>
      </c>
      <c r="D31" s="5">
        <v>0</v>
      </c>
      <c r="E31" s="5">
        <v>0</v>
      </c>
      <c r="F31" s="45"/>
      <c r="G31" s="72"/>
      <c r="H31" s="45"/>
    </row>
    <row r="32" spans="1:8" s="4" customFormat="1" ht="10.7" customHeight="1" x14ac:dyDescent="0.25">
      <c r="A32" s="51" t="s">
        <v>87</v>
      </c>
      <c r="B32" s="14" t="s">
        <v>7</v>
      </c>
      <c r="C32" s="14">
        <v>3</v>
      </c>
      <c r="D32" s="14">
        <v>2</v>
      </c>
      <c r="E32" s="14">
        <v>1</v>
      </c>
      <c r="F32" s="53">
        <f t="shared" ref="F32" si="10">D32+D33</f>
        <v>2</v>
      </c>
      <c r="G32" s="55">
        <f t="shared" ref="G32:G34" si="11">(E32+E33)/F32*100</f>
        <v>50</v>
      </c>
      <c r="H32" s="55">
        <v>66.67</v>
      </c>
    </row>
    <row r="33" spans="1:8" s="4" customFormat="1" ht="10.7" customHeight="1" x14ac:dyDescent="0.25">
      <c r="A33" s="52"/>
      <c r="B33" s="14" t="s">
        <v>8</v>
      </c>
      <c r="C33" s="14">
        <v>0</v>
      </c>
      <c r="D33" s="14">
        <v>0</v>
      </c>
      <c r="E33" s="14">
        <v>0</v>
      </c>
      <c r="F33" s="54"/>
      <c r="G33" s="56"/>
      <c r="H33" s="56"/>
    </row>
    <row r="34" spans="1:8" s="4" customFormat="1" ht="10.7" customHeight="1" x14ac:dyDescent="0.25">
      <c r="A34" s="46" t="s">
        <v>150</v>
      </c>
      <c r="B34" s="5" t="s">
        <v>7</v>
      </c>
      <c r="C34" s="5">
        <v>4</v>
      </c>
      <c r="D34" s="5">
        <v>3</v>
      </c>
      <c r="E34" s="5">
        <v>2</v>
      </c>
      <c r="F34" s="44">
        <f t="shared" ref="F34" si="12">D34+D35</f>
        <v>3</v>
      </c>
      <c r="G34" s="71">
        <f t="shared" si="11"/>
        <v>66.666666666666657</v>
      </c>
      <c r="H34" s="61">
        <v>0</v>
      </c>
    </row>
    <row r="35" spans="1:8" s="4" customFormat="1" ht="10.7" customHeight="1" x14ac:dyDescent="0.25">
      <c r="A35" s="47"/>
      <c r="B35" s="5" t="s">
        <v>8</v>
      </c>
      <c r="C35" s="5">
        <v>0</v>
      </c>
      <c r="D35" s="5">
        <v>0</v>
      </c>
      <c r="E35" s="5">
        <v>0</v>
      </c>
      <c r="F35" s="45"/>
      <c r="G35" s="72"/>
      <c r="H35" s="62"/>
    </row>
    <row r="36" spans="1:8" s="4" customFormat="1" ht="10.7" customHeight="1" x14ac:dyDescent="0.25">
      <c r="A36" s="51" t="s">
        <v>88</v>
      </c>
      <c r="B36" s="14" t="s">
        <v>7</v>
      </c>
      <c r="C36" s="14">
        <v>3</v>
      </c>
      <c r="D36" s="14">
        <v>3</v>
      </c>
      <c r="E36" s="14">
        <v>3</v>
      </c>
      <c r="F36" s="53">
        <f t="shared" ref="F36" si="13">D36+D37</f>
        <v>23</v>
      </c>
      <c r="G36" s="81">
        <f t="shared" si="9"/>
        <v>100</v>
      </c>
      <c r="H36" s="55">
        <v>100</v>
      </c>
    </row>
    <row r="37" spans="1:8" s="4" customFormat="1" ht="10.7" customHeight="1" x14ac:dyDescent="0.25">
      <c r="A37" s="52"/>
      <c r="B37" s="14" t="s">
        <v>8</v>
      </c>
      <c r="C37" s="14">
        <v>20</v>
      </c>
      <c r="D37" s="14">
        <v>20</v>
      </c>
      <c r="E37" s="14">
        <v>20</v>
      </c>
      <c r="F37" s="54"/>
      <c r="G37" s="82"/>
      <c r="H37" s="56"/>
    </row>
    <row r="38" spans="1:8" s="4" customFormat="1" ht="10.7" customHeight="1" x14ac:dyDescent="0.25">
      <c r="A38" s="46" t="s">
        <v>89</v>
      </c>
      <c r="B38" s="5" t="s">
        <v>7</v>
      </c>
      <c r="C38" s="5">
        <v>3</v>
      </c>
      <c r="D38" s="5">
        <v>3</v>
      </c>
      <c r="E38" s="5">
        <v>3</v>
      </c>
      <c r="F38" s="44">
        <f t="shared" ref="F38" si="14">D38+D39</f>
        <v>3</v>
      </c>
      <c r="G38" s="71">
        <f t="shared" si="9"/>
        <v>100</v>
      </c>
      <c r="H38" s="61">
        <v>100</v>
      </c>
    </row>
    <row r="39" spans="1:8" s="4" customFormat="1" ht="10.7" customHeight="1" x14ac:dyDescent="0.25">
      <c r="A39" s="47"/>
      <c r="B39" s="5" t="s">
        <v>8</v>
      </c>
      <c r="C39" s="5">
        <v>0</v>
      </c>
      <c r="D39" s="5">
        <v>0</v>
      </c>
      <c r="E39" s="5">
        <v>0</v>
      </c>
      <c r="F39" s="45"/>
      <c r="G39" s="72"/>
      <c r="H39" s="62"/>
    </row>
    <row r="40" spans="1:8" s="4" customFormat="1" ht="10.7" customHeight="1" x14ac:dyDescent="0.25">
      <c r="A40" s="51" t="s">
        <v>90</v>
      </c>
      <c r="B40" s="14" t="s">
        <v>7</v>
      </c>
      <c r="C40" s="14">
        <v>8</v>
      </c>
      <c r="D40" s="14">
        <v>8</v>
      </c>
      <c r="E40" s="14">
        <v>4</v>
      </c>
      <c r="F40" s="53">
        <f t="shared" ref="F40" si="15">D40+D41</f>
        <v>26</v>
      </c>
      <c r="G40" s="55">
        <f t="shared" ref="G40:G42" si="16">(E40+E41)/F40*100</f>
        <v>65.384615384615387</v>
      </c>
      <c r="H40" s="55">
        <v>85.71</v>
      </c>
    </row>
    <row r="41" spans="1:8" s="4" customFormat="1" ht="10.7" customHeight="1" x14ac:dyDescent="0.25">
      <c r="A41" s="52"/>
      <c r="B41" s="14" t="s">
        <v>8</v>
      </c>
      <c r="C41" s="14">
        <v>18</v>
      </c>
      <c r="D41" s="14">
        <v>18</v>
      </c>
      <c r="E41" s="14">
        <v>13</v>
      </c>
      <c r="F41" s="54"/>
      <c r="G41" s="56"/>
      <c r="H41" s="56"/>
    </row>
    <row r="42" spans="1:8" s="4" customFormat="1" ht="10.7" customHeight="1" x14ac:dyDescent="0.25">
      <c r="A42" s="46" t="s">
        <v>91</v>
      </c>
      <c r="B42" s="5" t="s">
        <v>7</v>
      </c>
      <c r="C42" s="5">
        <v>3</v>
      </c>
      <c r="D42" s="5">
        <v>3</v>
      </c>
      <c r="E42" s="5">
        <v>3</v>
      </c>
      <c r="F42" s="44">
        <f t="shared" ref="F42" si="17">D42+D43</f>
        <v>6</v>
      </c>
      <c r="G42" s="61">
        <f t="shared" si="16"/>
        <v>100</v>
      </c>
      <c r="H42" s="61">
        <v>100</v>
      </c>
    </row>
    <row r="43" spans="1:8" s="4" customFormat="1" ht="10.7" customHeight="1" x14ac:dyDescent="0.25">
      <c r="A43" s="47"/>
      <c r="B43" s="5" t="s">
        <v>8</v>
      </c>
      <c r="C43" s="5">
        <v>3</v>
      </c>
      <c r="D43" s="5">
        <v>3</v>
      </c>
      <c r="E43" s="5">
        <v>3</v>
      </c>
      <c r="F43" s="45"/>
      <c r="G43" s="62"/>
      <c r="H43" s="62"/>
    </row>
    <row r="44" spans="1:8" s="4" customFormat="1" ht="10.7" customHeight="1" x14ac:dyDescent="0.25">
      <c r="A44" s="51" t="s">
        <v>92</v>
      </c>
      <c r="B44" s="14" t="s">
        <v>7</v>
      </c>
      <c r="C44" s="14">
        <v>2</v>
      </c>
      <c r="D44" s="14">
        <v>2</v>
      </c>
      <c r="E44" s="14">
        <v>2</v>
      </c>
      <c r="F44" s="53">
        <f t="shared" ref="F44:F80" si="18">D44+D45</f>
        <v>2</v>
      </c>
      <c r="G44" s="55">
        <f t="shared" si="9"/>
        <v>100</v>
      </c>
      <c r="H44" s="55">
        <v>100</v>
      </c>
    </row>
    <row r="45" spans="1:8" s="4" customFormat="1" ht="10.7" customHeight="1" x14ac:dyDescent="0.25">
      <c r="A45" s="52"/>
      <c r="B45" s="14" t="s">
        <v>8</v>
      </c>
      <c r="C45" s="14">
        <v>0</v>
      </c>
      <c r="D45" s="14">
        <v>0</v>
      </c>
      <c r="E45" s="14">
        <v>0</v>
      </c>
      <c r="F45" s="54"/>
      <c r="G45" s="56"/>
      <c r="H45" s="56"/>
    </row>
    <row r="46" spans="1:8" s="4" customFormat="1" ht="10.7" customHeight="1" x14ac:dyDescent="0.25">
      <c r="A46" s="46" t="s">
        <v>93</v>
      </c>
      <c r="B46" s="5" t="s">
        <v>7</v>
      </c>
      <c r="C46" s="5">
        <v>12</v>
      </c>
      <c r="D46" s="5">
        <v>10</v>
      </c>
      <c r="E46" s="5">
        <v>10</v>
      </c>
      <c r="F46" s="44">
        <f t="shared" si="18"/>
        <v>11</v>
      </c>
      <c r="G46" s="67">
        <f t="shared" si="9"/>
        <v>100</v>
      </c>
      <c r="H46" s="69"/>
    </row>
    <row r="47" spans="1:8" s="4" customFormat="1" ht="10.7" customHeight="1" x14ac:dyDescent="0.25">
      <c r="A47" s="47"/>
      <c r="B47" s="5" t="s">
        <v>8</v>
      </c>
      <c r="C47" s="5">
        <v>1</v>
      </c>
      <c r="D47" s="5">
        <v>1</v>
      </c>
      <c r="E47" s="5">
        <v>1</v>
      </c>
      <c r="F47" s="45"/>
      <c r="G47" s="68"/>
      <c r="H47" s="70"/>
    </row>
    <row r="48" spans="1:8" s="4" customFormat="1" ht="10.7" customHeight="1" x14ac:dyDescent="0.25">
      <c r="A48" s="51" t="s">
        <v>94</v>
      </c>
      <c r="B48" s="14" t="s">
        <v>7</v>
      </c>
      <c r="C48" s="14">
        <v>2</v>
      </c>
      <c r="D48" s="14">
        <v>2</v>
      </c>
      <c r="E48" s="14">
        <v>2</v>
      </c>
      <c r="F48" s="53">
        <f t="shared" ref="F48" si="19">D48+D49</f>
        <v>4</v>
      </c>
      <c r="G48" s="55">
        <f t="shared" ref="G48" si="20">(E48+E49)/F48*100</f>
        <v>100</v>
      </c>
      <c r="H48" s="55">
        <v>100</v>
      </c>
    </row>
    <row r="49" spans="1:8" s="4" customFormat="1" ht="10.7" customHeight="1" x14ac:dyDescent="0.25">
      <c r="A49" s="52"/>
      <c r="B49" s="14" t="s">
        <v>8</v>
      </c>
      <c r="C49" s="14">
        <v>2</v>
      </c>
      <c r="D49" s="14">
        <v>2</v>
      </c>
      <c r="E49" s="14">
        <v>2</v>
      </c>
      <c r="F49" s="54"/>
      <c r="G49" s="56"/>
      <c r="H49" s="56"/>
    </row>
    <row r="50" spans="1:8" s="4" customFormat="1" ht="10.7" customHeight="1" x14ac:dyDescent="0.25">
      <c r="A50" s="46" t="s">
        <v>95</v>
      </c>
      <c r="B50" s="5" t="s">
        <v>7</v>
      </c>
      <c r="C50" s="5">
        <v>6</v>
      </c>
      <c r="D50" s="5">
        <v>6</v>
      </c>
      <c r="E50" s="5">
        <v>6</v>
      </c>
      <c r="F50" s="44">
        <f>D50+D51</f>
        <v>12</v>
      </c>
      <c r="G50" s="71">
        <f>(E50+E51)/F50*100</f>
        <v>100</v>
      </c>
      <c r="H50" s="61">
        <v>71</v>
      </c>
    </row>
    <row r="51" spans="1:8" s="4" customFormat="1" ht="10.7" customHeight="1" x14ac:dyDescent="0.25">
      <c r="A51" s="47"/>
      <c r="B51" s="5" t="s">
        <v>8</v>
      </c>
      <c r="C51" s="5">
        <v>6</v>
      </c>
      <c r="D51" s="5">
        <v>6</v>
      </c>
      <c r="E51" s="5">
        <v>6</v>
      </c>
      <c r="F51" s="45"/>
      <c r="G51" s="72"/>
      <c r="H51" s="62"/>
    </row>
    <row r="52" spans="1:8" s="4" customFormat="1" ht="10.7" customHeight="1" x14ac:dyDescent="0.25">
      <c r="A52" s="46" t="s">
        <v>142</v>
      </c>
      <c r="B52" s="14" t="s">
        <v>7</v>
      </c>
      <c r="C52" s="14">
        <v>0</v>
      </c>
      <c r="D52" s="14">
        <v>0</v>
      </c>
      <c r="E52" s="14">
        <v>0</v>
      </c>
      <c r="F52" s="53">
        <f>D52+D53</f>
        <v>3</v>
      </c>
      <c r="G52" s="81">
        <f>(E52+E53)/F52*100</f>
        <v>100</v>
      </c>
      <c r="H52" s="69"/>
    </row>
    <row r="53" spans="1:8" s="4" customFormat="1" ht="10.7" customHeight="1" x14ac:dyDescent="0.25">
      <c r="A53" s="47"/>
      <c r="B53" s="14" t="s">
        <v>8</v>
      </c>
      <c r="C53" s="14">
        <v>3</v>
      </c>
      <c r="D53" s="14">
        <v>3</v>
      </c>
      <c r="E53" s="14">
        <v>3</v>
      </c>
      <c r="F53" s="54"/>
      <c r="G53" s="82"/>
      <c r="H53" s="70"/>
    </row>
    <row r="54" spans="1:8" s="4" customFormat="1" ht="10.7" customHeight="1" x14ac:dyDescent="0.25">
      <c r="A54" s="51" t="s">
        <v>96</v>
      </c>
      <c r="B54" s="14" t="s">
        <v>7</v>
      </c>
      <c r="C54" s="14">
        <v>9</v>
      </c>
      <c r="D54" s="14">
        <v>9</v>
      </c>
      <c r="E54" s="14">
        <v>6</v>
      </c>
      <c r="F54" s="53">
        <f>D54+D55</f>
        <v>9</v>
      </c>
      <c r="G54" s="81">
        <f>(E54+E55)/F54*100</f>
        <v>66.666666666666657</v>
      </c>
      <c r="H54" s="55">
        <v>75</v>
      </c>
    </row>
    <row r="55" spans="1:8" s="4" customFormat="1" ht="10.7" customHeight="1" x14ac:dyDescent="0.25">
      <c r="A55" s="52"/>
      <c r="B55" s="14" t="s">
        <v>8</v>
      </c>
      <c r="C55" s="14">
        <v>0</v>
      </c>
      <c r="D55" s="14">
        <v>0</v>
      </c>
      <c r="E55" s="14">
        <v>0</v>
      </c>
      <c r="F55" s="54"/>
      <c r="G55" s="82"/>
      <c r="H55" s="56"/>
    </row>
    <row r="56" spans="1:8" s="4" customFormat="1" ht="10.7" customHeight="1" x14ac:dyDescent="0.25">
      <c r="A56" s="46" t="s">
        <v>97</v>
      </c>
      <c r="B56" s="5" t="s">
        <v>7</v>
      </c>
      <c r="C56" s="5">
        <v>3</v>
      </c>
      <c r="D56" s="5">
        <v>3</v>
      </c>
      <c r="E56" s="5">
        <v>3</v>
      </c>
      <c r="F56" s="44">
        <f>D56+D57</f>
        <v>3</v>
      </c>
      <c r="G56" s="71">
        <f>(E56+E57)/F56*100</f>
        <v>100</v>
      </c>
      <c r="H56" s="61">
        <v>100</v>
      </c>
    </row>
    <row r="57" spans="1:8" s="4" customFormat="1" ht="10.7" customHeight="1" x14ac:dyDescent="0.25">
      <c r="A57" s="47"/>
      <c r="B57" s="5" t="s">
        <v>8</v>
      </c>
      <c r="C57" s="5">
        <v>0</v>
      </c>
      <c r="D57" s="5">
        <v>0</v>
      </c>
      <c r="E57" s="5">
        <v>0</v>
      </c>
      <c r="F57" s="45"/>
      <c r="G57" s="72"/>
      <c r="H57" s="62"/>
    </row>
    <row r="58" spans="1:8" s="4" customFormat="1" ht="10.7" customHeight="1" x14ac:dyDescent="0.25">
      <c r="A58" s="51" t="s">
        <v>98</v>
      </c>
      <c r="B58" s="14" t="s">
        <v>7</v>
      </c>
      <c r="C58" s="14">
        <v>0</v>
      </c>
      <c r="D58" s="14">
        <v>0</v>
      </c>
      <c r="E58" s="14">
        <v>0</v>
      </c>
      <c r="F58" s="53">
        <f t="shared" ref="F58" si="21">D58+D59</f>
        <v>0</v>
      </c>
      <c r="G58" s="69"/>
      <c r="H58" s="55">
        <v>100</v>
      </c>
    </row>
    <row r="59" spans="1:8" s="4" customFormat="1" ht="10.7" customHeight="1" x14ac:dyDescent="0.25">
      <c r="A59" s="52"/>
      <c r="B59" s="14" t="s">
        <v>8</v>
      </c>
      <c r="C59" s="14">
        <v>0</v>
      </c>
      <c r="D59" s="14">
        <v>0</v>
      </c>
      <c r="E59" s="14">
        <v>0</v>
      </c>
      <c r="F59" s="54"/>
      <c r="G59" s="70"/>
      <c r="H59" s="56"/>
    </row>
    <row r="60" spans="1:8" s="4" customFormat="1" ht="10.7" customHeight="1" x14ac:dyDescent="0.25">
      <c r="A60" s="46" t="s">
        <v>99</v>
      </c>
      <c r="B60" s="5" t="s">
        <v>7</v>
      </c>
      <c r="C60" s="5">
        <v>28</v>
      </c>
      <c r="D60" s="5">
        <v>27</v>
      </c>
      <c r="E60" s="5">
        <v>19</v>
      </c>
      <c r="F60" s="44">
        <f t="shared" ref="F60" si="22">D60+D61</f>
        <v>28</v>
      </c>
      <c r="G60" s="61">
        <f t="shared" ref="G60:G62" si="23">(E60+E61)/F60*100</f>
        <v>71.428571428571431</v>
      </c>
      <c r="H60" s="61">
        <v>70</v>
      </c>
    </row>
    <row r="61" spans="1:8" s="4" customFormat="1" ht="10.7" customHeight="1" x14ac:dyDescent="0.25">
      <c r="A61" s="47"/>
      <c r="B61" s="5" t="s">
        <v>8</v>
      </c>
      <c r="C61" s="5">
        <v>2</v>
      </c>
      <c r="D61" s="5">
        <v>1</v>
      </c>
      <c r="E61" s="5">
        <v>1</v>
      </c>
      <c r="F61" s="45"/>
      <c r="G61" s="62"/>
      <c r="H61" s="62"/>
    </row>
    <row r="62" spans="1:8" s="4" customFormat="1" ht="10.7" customHeight="1" x14ac:dyDescent="0.25">
      <c r="A62" s="51" t="s">
        <v>100</v>
      </c>
      <c r="B62" s="14" t="s">
        <v>7</v>
      </c>
      <c r="C62" s="14">
        <v>5</v>
      </c>
      <c r="D62" s="14">
        <v>4</v>
      </c>
      <c r="E62" s="14">
        <v>2</v>
      </c>
      <c r="F62" s="53">
        <f t="shared" ref="F62" si="24">D62+D63</f>
        <v>4</v>
      </c>
      <c r="G62" s="81">
        <f t="shared" si="23"/>
        <v>50</v>
      </c>
      <c r="H62" s="55">
        <v>83</v>
      </c>
    </row>
    <row r="63" spans="1:8" s="4" customFormat="1" ht="10.7" customHeight="1" x14ac:dyDescent="0.25">
      <c r="A63" s="52"/>
      <c r="B63" s="14" t="s">
        <v>8</v>
      </c>
      <c r="C63" s="14">
        <v>0</v>
      </c>
      <c r="D63" s="14">
        <v>0</v>
      </c>
      <c r="E63" s="14">
        <v>0</v>
      </c>
      <c r="F63" s="54"/>
      <c r="G63" s="82"/>
      <c r="H63" s="56"/>
    </row>
    <row r="64" spans="1:8" s="4" customFormat="1" ht="10.7" customHeight="1" x14ac:dyDescent="0.25">
      <c r="A64" s="46" t="s">
        <v>101</v>
      </c>
      <c r="B64" s="5" t="s">
        <v>7</v>
      </c>
      <c r="C64" s="5">
        <v>10</v>
      </c>
      <c r="D64" s="5">
        <v>10</v>
      </c>
      <c r="E64" s="5">
        <v>9</v>
      </c>
      <c r="F64" s="44">
        <f t="shared" si="18"/>
        <v>27</v>
      </c>
      <c r="G64" s="61">
        <f t="shared" si="9"/>
        <v>88.888888888888886</v>
      </c>
      <c r="H64" s="61">
        <v>75</v>
      </c>
    </row>
    <row r="65" spans="1:8" s="4" customFormat="1" ht="10.7" customHeight="1" x14ac:dyDescent="0.25">
      <c r="A65" s="47"/>
      <c r="B65" s="5" t="s">
        <v>8</v>
      </c>
      <c r="C65" s="5">
        <v>20</v>
      </c>
      <c r="D65" s="5">
        <v>17</v>
      </c>
      <c r="E65" s="5">
        <v>15</v>
      </c>
      <c r="F65" s="45"/>
      <c r="G65" s="62"/>
      <c r="H65" s="62"/>
    </row>
    <row r="66" spans="1:8" s="4" customFormat="1" ht="10.7" customHeight="1" x14ac:dyDescent="0.25">
      <c r="A66" s="51" t="s">
        <v>102</v>
      </c>
      <c r="B66" s="14" t="s">
        <v>7</v>
      </c>
      <c r="C66" s="14">
        <v>11</v>
      </c>
      <c r="D66" s="14">
        <v>11</v>
      </c>
      <c r="E66" s="14">
        <v>4</v>
      </c>
      <c r="F66" s="53">
        <f t="shared" si="18"/>
        <v>25</v>
      </c>
      <c r="G66" s="55">
        <f>(E66+E67)/F66*100</f>
        <v>44</v>
      </c>
      <c r="H66" s="55">
        <v>68.965517241379317</v>
      </c>
    </row>
    <row r="67" spans="1:8" s="4" customFormat="1" ht="10.7" customHeight="1" x14ac:dyDescent="0.25">
      <c r="A67" s="52"/>
      <c r="B67" s="14" t="s">
        <v>8</v>
      </c>
      <c r="C67" s="14">
        <v>14</v>
      </c>
      <c r="D67" s="14">
        <v>14</v>
      </c>
      <c r="E67" s="14">
        <v>7</v>
      </c>
      <c r="F67" s="54"/>
      <c r="G67" s="56"/>
      <c r="H67" s="56"/>
    </row>
    <row r="68" spans="1:8" s="4" customFormat="1" ht="10.7" customHeight="1" x14ac:dyDescent="0.25">
      <c r="A68" s="46" t="s">
        <v>103</v>
      </c>
      <c r="B68" s="5" t="s">
        <v>7</v>
      </c>
      <c r="C68" s="5">
        <v>3</v>
      </c>
      <c r="D68" s="5">
        <v>3</v>
      </c>
      <c r="E68" s="5">
        <v>3</v>
      </c>
      <c r="F68" s="44">
        <f>D68+D69</f>
        <v>8</v>
      </c>
      <c r="G68" s="61">
        <f>(E68+E69)/F68*100</f>
        <v>100</v>
      </c>
      <c r="H68" s="61">
        <v>100</v>
      </c>
    </row>
    <row r="69" spans="1:8" s="4" customFormat="1" ht="10.7" customHeight="1" x14ac:dyDescent="0.25">
      <c r="A69" s="47"/>
      <c r="B69" s="5" t="s">
        <v>8</v>
      </c>
      <c r="C69" s="5">
        <v>5</v>
      </c>
      <c r="D69" s="5">
        <v>5</v>
      </c>
      <c r="E69" s="5">
        <v>5</v>
      </c>
      <c r="F69" s="45"/>
      <c r="G69" s="62"/>
      <c r="H69" s="62"/>
    </row>
    <row r="70" spans="1:8" s="4" customFormat="1" ht="10.7" customHeight="1" x14ac:dyDescent="0.25">
      <c r="A70" s="51" t="s">
        <v>104</v>
      </c>
      <c r="B70" s="14" t="s">
        <v>7</v>
      </c>
      <c r="C70" s="14">
        <v>16</v>
      </c>
      <c r="D70" s="14">
        <v>16</v>
      </c>
      <c r="E70" s="14">
        <v>12</v>
      </c>
      <c r="F70" s="53">
        <f t="shared" si="18"/>
        <v>16</v>
      </c>
      <c r="G70" s="55">
        <f t="shared" si="9"/>
        <v>75</v>
      </c>
      <c r="H70" s="55">
        <v>86.21</v>
      </c>
    </row>
    <row r="71" spans="1:8" s="4" customFormat="1" ht="10.7" customHeight="1" x14ac:dyDescent="0.25">
      <c r="A71" s="92"/>
      <c r="B71" s="22" t="s">
        <v>8</v>
      </c>
      <c r="C71" s="22">
        <v>0</v>
      </c>
      <c r="D71" s="22">
        <v>0</v>
      </c>
      <c r="E71" s="22">
        <v>0</v>
      </c>
      <c r="F71" s="93"/>
      <c r="G71" s="91"/>
      <c r="H71" s="91"/>
    </row>
    <row r="72" spans="1:8" s="4" customFormat="1" ht="10.7" customHeight="1" x14ac:dyDescent="0.25">
      <c r="A72" s="46" t="s">
        <v>105</v>
      </c>
      <c r="B72" s="5" t="s">
        <v>7</v>
      </c>
      <c r="C72" s="5">
        <v>18</v>
      </c>
      <c r="D72" s="5">
        <v>18</v>
      </c>
      <c r="E72" s="5">
        <v>17</v>
      </c>
      <c r="F72" s="44">
        <f t="shared" ref="F72" si="25">D72+D73</f>
        <v>19</v>
      </c>
      <c r="G72" s="71">
        <f t="shared" ref="G72" si="26">(E72+E73)/F72*100</f>
        <v>94.73684210526315</v>
      </c>
      <c r="H72" s="61">
        <v>100</v>
      </c>
    </row>
    <row r="73" spans="1:8" s="4" customFormat="1" ht="10.7" customHeight="1" x14ac:dyDescent="0.25">
      <c r="A73" s="47"/>
      <c r="B73" s="5" t="s">
        <v>8</v>
      </c>
      <c r="C73" s="5">
        <v>1</v>
      </c>
      <c r="D73" s="5">
        <v>1</v>
      </c>
      <c r="E73" s="5">
        <v>1</v>
      </c>
      <c r="F73" s="45"/>
      <c r="G73" s="72"/>
      <c r="H73" s="62"/>
    </row>
    <row r="74" spans="1:8" s="4" customFormat="1" ht="10.7" customHeight="1" x14ac:dyDescent="0.25">
      <c r="A74" s="51" t="s">
        <v>106</v>
      </c>
      <c r="B74" s="14" t="s">
        <v>7</v>
      </c>
      <c r="C74" s="14">
        <v>6</v>
      </c>
      <c r="D74" s="14">
        <v>6</v>
      </c>
      <c r="E74" s="14">
        <v>5</v>
      </c>
      <c r="F74" s="53">
        <f t="shared" si="18"/>
        <v>6</v>
      </c>
      <c r="G74" s="55">
        <f t="shared" si="9"/>
        <v>83.333333333333343</v>
      </c>
      <c r="H74" s="55">
        <v>100</v>
      </c>
    </row>
    <row r="75" spans="1:8" s="4" customFormat="1" ht="10.7" customHeight="1" x14ac:dyDescent="0.25">
      <c r="A75" s="52"/>
      <c r="B75" s="14" t="s">
        <v>8</v>
      </c>
      <c r="C75" s="14">
        <v>0</v>
      </c>
      <c r="D75" s="14">
        <v>0</v>
      </c>
      <c r="E75" s="14">
        <v>0</v>
      </c>
      <c r="F75" s="54"/>
      <c r="G75" s="56"/>
      <c r="H75" s="56"/>
    </row>
    <row r="76" spans="1:8" s="4" customFormat="1" ht="10.7" customHeight="1" x14ac:dyDescent="0.25">
      <c r="A76" s="46" t="s">
        <v>107</v>
      </c>
      <c r="B76" s="5" t="s">
        <v>7</v>
      </c>
      <c r="C76" s="5">
        <v>2</v>
      </c>
      <c r="D76" s="5">
        <v>2</v>
      </c>
      <c r="E76" s="5">
        <v>2</v>
      </c>
      <c r="F76" s="44">
        <f>D76+D77</f>
        <v>2</v>
      </c>
      <c r="G76" s="71">
        <f>(E76+E77)/F76*100</f>
        <v>100</v>
      </c>
      <c r="H76" s="61">
        <v>100</v>
      </c>
    </row>
    <row r="77" spans="1:8" s="4" customFormat="1" ht="10.7" customHeight="1" x14ac:dyDescent="0.25">
      <c r="A77" s="47"/>
      <c r="B77" s="5" t="s">
        <v>8</v>
      </c>
      <c r="C77" s="5">
        <v>0</v>
      </c>
      <c r="D77" s="5">
        <v>0</v>
      </c>
      <c r="E77" s="5">
        <v>0</v>
      </c>
      <c r="F77" s="45"/>
      <c r="G77" s="72"/>
      <c r="H77" s="62"/>
    </row>
    <row r="78" spans="1:8" s="4" customFormat="1" ht="10.7" customHeight="1" x14ac:dyDescent="0.25">
      <c r="A78" s="51" t="s">
        <v>121</v>
      </c>
      <c r="B78" s="14" t="s">
        <v>7</v>
      </c>
      <c r="C78" s="14">
        <v>0</v>
      </c>
      <c r="D78" s="14">
        <v>0</v>
      </c>
      <c r="E78" s="14">
        <v>0</v>
      </c>
      <c r="F78" s="53">
        <f>D78+D79</f>
        <v>4</v>
      </c>
      <c r="G78" s="81">
        <f>(E78+E79)/F78*100</f>
        <v>100</v>
      </c>
      <c r="H78" s="81">
        <v>100</v>
      </c>
    </row>
    <row r="79" spans="1:8" s="4" customFormat="1" ht="10.7" customHeight="1" x14ac:dyDescent="0.25">
      <c r="A79" s="52"/>
      <c r="B79" s="14" t="s">
        <v>8</v>
      </c>
      <c r="C79" s="14">
        <v>4</v>
      </c>
      <c r="D79" s="14">
        <v>4</v>
      </c>
      <c r="E79" s="14">
        <v>4</v>
      </c>
      <c r="F79" s="54"/>
      <c r="G79" s="82"/>
      <c r="H79" s="82"/>
    </row>
    <row r="80" spans="1:8" s="4" customFormat="1" ht="10.7" customHeight="1" x14ac:dyDescent="0.25">
      <c r="A80" s="46" t="s">
        <v>108</v>
      </c>
      <c r="B80" s="5" t="s">
        <v>7</v>
      </c>
      <c r="C80" s="5">
        <v>5</v>
      </c>
      <c r="D80" s="5">
        <v>5</v>
      </c>
      <c r="E80" s="5">
        <v>4</v>
      </c>
      <c r="F80" s="44">
        <f t="shared" si="18"/>
        <v>13</v>
      </c>
      <c r="G80" s="71">
        <f t="shared" si="9"/>
        <v>92.307692307692307</v>
      </c>
      <c r="H80" s="61">
        <v>85</v>
      </c>
    </row>
    <row r="81" spans="1:8" s="4" customFormat="1" ht="10.7" customHeight="1" x14ac:dyDescent="0.25">
      <c r="A81" s="47"/>
      <c r="B81" s="5" t="s">
        <v>8</v>
      </c>
      <c r="C81" s="5">
        <v>8</v>
      </c>
      <c r="D81" s="5">
        <v>8</v>
      </c>
      <c r="E81" s="5">
        <v>8</v>
      </c>
      <c r="F81" s="45"/>
      <c r="G81" s="72"/>
      <c r="H81" s="62"/>
    </row>
    <row r="82" spans="1:8" s="4" customFormat="1" ht="10.7" customHeight="1" x14ac:dyDescent="0.25">
      <c r="A82" s="51" t="s">
        <v>109</v>
      </c>
      <c r="B82" s="14" t="s">
        <v>7</v>
      </c>
      <c r="C82" s="14">
        <v>0</v>
      </c>
      <c r="D82" s="14">
        <v>0</v>
      </c>
      <c r="E82" s="14">
        <v>0</v>
      </c>
      <c r="F82" s="53">
        <f>D82+D83</f>
        <v>2</v>
      </c>
      <c r="G82" s="81">
        <f t="shared" ref="G82:G84" si="27">(E82+E83)/F82*100</f>
        <v>100</v>
      </c>
      <c r="H82" s="55">
        <v>100</v>
      </c>
    </row>
    <row r="83" spans="1:8" s="4" customFormat="1" ht="10.7" customHeight="1" x14ac:dyDescent="0.25">
      <c r="A83" s="52"/>
      <c r="B83" s="14" t="s">
        <v>8</v>
      </c>
      <c r="C83" s="14">
        <v>2</v>
      </c>
      <c r="D83" s="14">
        <v>2</v>
      </c>
      <c r="E83" s="14">
        <v>2</v>
      </c>
      <c r="F83" s="54"/>
      <c r="G83" s="82"/>
      <c r="H83" s="56"/>
    </row>
    <row r="84" spans="1:8" s="4" customFormat="1" ht="10.7" customHeight="1" x14ac:dyDescent="0.25">
      <c r="A84" s="51" t="s">
        <v>157</v>
      </c>
      <c r="B84" s="14" t="s">
        <v>7</v>
      </c>
      <c r="C84" s="14">
        <v>1</v>
      </c>
      <c r="D84" s="14">
        <v>1</v>
      </c>
      <c r="E84" s="14">
        <v>1</v>
      </c>
      <c r="F84" s="53">
        <f>D84+D85</f>
        <v>1</v>
      </c>
      <c r="G84" s="81">
        <f t="shared" si="27"/>
        <v>100</v>
      </c>
      <c r="H84" s="69"/>
    </row>
    <row r="85" spans="1:8" s="4" customFormat="1" ht="10.7" customHeight="1" x14ac:dyDescent="0.25">
      <c r="A85" s="52"/>
      <c r="B85" s="14" t="s">
        <v>8</v>
      </c>
      <c r="C85" s="14">
        <v>0</v>
      </c>
      <c r="D85" s="14">
        <v>0</v>
      </c>
      <c r="E85" s="14">
        <v>0</v>
      </c>
      <c r="F85" s="54"/>
      <c r="G85" s="82"/>
      <c r="H85" s="70"/>
    </row>
    <row r="86" spans="1:8" s="4" customFormat="1" ht="10.7" customHeight="1" x14ac:dyDescent="0.25">
      <c r="A86" s="46" t="s">
        <v>110</v>
      </c>
      <c r="B86" s="5" t="s">
        <v>7</v>
      </c>
      <c r="C86" s="5">
        <v>5</v>
      </c>
      <c r="D86" s="5">
        <v>5</v>
      </c>
      <c r="E86" s="5">
        <v>5</v>
      </c>
      <c r="F86" s="44">
        <f>D86+D87</f>
        <v>14</v>
      </c>
      <c r="G86" s="61">
        <f t="shared" si="9"/>
        <v>100</v>
      </c>
      <c r="H86" s="61">
        <v>100</v>
      </c>
    </row>
    <row r="87" spans="1:8" s="4" customFormat="1" ht="10.7" customHeight="1" x14ac:dyDescent="0.25">
      <c r="A87" s="47"/>
      <c r="B87" s="5" t="s">
        <v>8</v>
      </c>
      <c r="C87" s="5">
        <v>9</v>
      </c>
      <c r="D87" s="5">
        <v>9</v>
      </c>
      <c r="E87" s="5">
        <v>9</v>
      </c>
      <c r="F87" s="45"/>
      <c r="G87" s="62"/>
      <c r="H87" s="62"/>
    </row>
    <row r="88" spans="1:8" s="4" customFormat="1" ht="12.75" customHeight="1" x14ac:dyDescent="0.25">
      <c r="A88" s="1" t="s">
        <v>111</v>
      </c>
      <c r="B88" s="1"/>
      <c r="C88" s="10">
        <f>SUM(C4:C87)</f>
        <v>439</v>
      </c>
      <c r="D88" s="10">
        <f t="shared" ref="D88:F88" si="28">SUM(D4:D87)</f>
        <v>421</v>
      </c>
      <c r="E88" s="10">
        <f t="shared" si="28"/>
        <v>355</v>
      </c>
      <c r="F88" s="10">
        <f t="shared" si="28"/>
        <v>421</v>
      </c>
      <c r="G88" s="11">
        <f>E88/D88*100</f>
        <v>84.323040380047516</v>
      </c>
      <c r="H88" s="11">
        <v>85.45</v>
      </c>
    </row>
    <row r="92" spans="1:8" x14ac:dyDescent="0.2">
      <c r="A92" s="41" t="s">
        <v>132</v>
      </c>
      <c r="B92" s="41"/>
      <c r="C92" s="41"/>
      <c r="D92" s="41"/>
      <c r="E92" s="41"/>
      <c r="F92" s="41"/>
      <c r="G92" s="41"/>
      <c r="H92" s="41"/>
    </row>
    <row r="93" spans="1:8" x14ac:dyDescent="0.2">
      <c r="A93" s="41"/>
      <c r="B93" s="41"/>
      <c r="C93" s="41"/>
      <c r="D93" s="41"/>
      <c r="E93" s="41"/>
      <c r="F93" s="41"/>
      <c r="G93" s="41"/>
      <c r="H93" s="41"/>
    </row>
  </sheetData>
  <mergeCells count="171">
    <mergeCell ref="A92:H93"/>
    <mergeCell ref="A86:A87"/>
    <mergeCell ref="F86:F87"/>
    <mergeCell ref="G86:G87"/>
    <mergeCell ref="H86:H87"/>
    <mergeCell ref="A1:H1"/>
    <mergeCell ref="A80:A81"/>
    <mergeCell ref="F80:F81"/>
    <mergeCell ref="G80:G81"/>
    <mergeCell ref="H80:H81"/>
    <mergeCell ref="A82:A83"/>
    <mergeCell ref="F82:F83"/>
    <mergeCell ref="G82:G83"/>
    <mergeCell ref="H82:H83"/>
    <mergeCell ref="A74:A75"/>
    <mergeCell ref="F74:F75"/>
    <mergeCell ref="G74:G75"/>
    <mergeCell ref="H74:H75"/>
    <mergeCell ref="A78:A79"/>
    <mergeCell ref="F78:F79"/>
    <mergeCell ref="G78:G79"/>
    <mergeCell ref="H78:H79"/>
    <mergeCell ref="A70:A71"/>
    <mergeCell ref="F70:F71"/>
    <mergeCell ref="G70:G71"/>
    <mergeCell ref="H70:H71"/>
    <mergeCell ref="A72:A73"/>
    <mergeCell ref="F72:F73"/>
    <mergeCell ref="G72:G73"/>
    <mergeCell ref="H72:H73"/>
    <mergeCell ref="A66:A67"/>
    <mergeCell ref="F66:F67"/>
    <mergeCell ref="G66:G67"/>
    <mergeCell ref="H66:H67"/>
    <mergeCell ref="A68:A69"/>
    <mergeCell ref="F68:F69"/>
    <mergeCell ref="G68:G69"/>
    <mergeCell ref="H68:H69"/>
    <mergeCell ref="A62:A63"/>
    <mergeCell ref="F62:F63"/>
    <mergeCell ref="G62:G63"/>
    <mergeCell ref="H62:H63"/>
    <mergeCell ref="A64:A65"/>
    <mergeCell ref="F64:F65"/>
    <mergeCell ref="G64:G65"/>
    <mergeCell ref="H64:H65"/>
    <mergeCell ref="A58:A59"/>
    <mergeCell ref="F58:F59"/>
    <mergeCell ref="G58:G59"/>
    <mergeCell ref="H58:H59"/>
    <mergeCell ref="A60:A61"/>
    <mergeCell ref="F60:F61"/>
    <mergeCell ref="G60:G61"/>
    <mergeCell ref="H60:H61"/>
    <mergeCell ref="A54:A55"/>
    <mergeCell ref="F54:F55"/>
    <mergeCell ref="G54:G55"/>
    <mergeCell ref="H54:H55"/>
    <mergeCell ref="A56:A57"/>
    <mergeCell ref="F56:F57"/>
    <mergeCell ref="G56:G57"/>
    <mergeCell ref="H56:H57"/>
    <mergeCell ref="A48:A49"/>
    <mergeCell ref="F48:F49"/>
    <mergeCell ref="G48:G49"/>
    <mergeCell ref="H48:H49"/>
    <mergeCell ref="A50:A51"/>
    <mergeCell ref="F50:F51"/>
    <mergeCell ref="G50:G51"/>
    <mergeCell ref="H50:H51"/>
    <mergeCell ref="F52:F53"/>
    <mergeCell ref="G52:G53"/>
    <mergeCell ref="H52:H53"/>
    <mergeCell ref="A52:A53"/>
    <mergeCell ref="A44:A45"/>
    <mergeCell ref="F44:F45"/>
    <mergeCell ref="G44:G45"/>
    <mergeCell ref="H44:H45"/>
    <mergeCell ref="A46:A47"/>
    <mergeCell ref="F46:F47"/>
    <mergeCell ref="G46:G47"/>
    <mergeCell ref="H46:H47"/>
    <mergeCell ref="A40:A41"/>
    <mergeCell ref="F40:F41"/>
    <mergeCell ref="G40:G41"/>
    <mergeCell ref="H40:H41"/>
    <mergeCell ref="A42:A43"/>
    <mergeCell ref="F42:F43"/>
    <mergeCell ref="G42:G43"/>
    <mergeCell ref="H42:H43"/>
    <mergeCell ref="A36:A37"/>
    <mergeCell ref="F36:F37"/>
    <mergeCell ref="G36:G37"/>
    <mergeCell ref="H36:H37"/>
    <mergeCell ref="A38:A39"/>
    <mergeCell ref="F38:F39"/>
    <mergeCell ref="G38:G39"/>
    <mergeCell ref="H38:H39"/>
    <mergeCell ref="A32:A33"/>
    <mergeCell ref="F32:F33"/>
    <mergeCell ref="G32:G33"/>
    <mergeCell ref="H32:H33"/>
    <mergeCell ref="A34:A35"/>
    <mergeCell ref="F34:F35"/>
    <mergeCell ref="G34:G35"/>
    <mergeCell ref="H34:H35"/>
    <mergeCell ref="A28:A29"/>
    <mergeCell ref="F28:F29"/>
    <mergeCell ref="G28:G29"/>
    <mergeCell ref="H28:H29"/>
    <mergeCell ref="A30:A31"/>
    <mergeCell ref="F30:F31"/>
    <mergeCell ref="G30:G31"/>
    <mergeCell ref="H30:H31"/>
    <mergeCell ref="A24:A25"/>
    <mergeCell ref="F24:F25"/>
    <mergeCell ref="G24:G25"/>
    <mergeCell ref="H24:H25"/>
    <mergeCell ref="A26:A27"/>
    <mergeCell ref="F26:F27"/>
    <mergeCell ref="G26:G27"/>
    <mergeCell ref="H26:H27"/>
    <mergeCell ref="A20:A21"/>
    <mergeCell ref="F20:F21"/>
    <mergeCell ref="G20:G21"/>
    <mergeCell ref="H20:H21"/>
    <mergeCell ref="A22:A23"/>
    <mergeCell ref="F22:F23"/>
    <mergeCell ref="G22:G23"/>
    <mergeCell ref="H22:H23"/>
    <mergeCell ref="A16:A17"/>
    <mergeCell ref="F16:F17"/>
    <mergeCell ref="G16:G17"/>
    <mergeCell ref="H16:H17"/>
    <mergeCell ref="A18:A19"/>
    <mergeCell ref="F18:F19"/>
    <mergeCell ref="G18:G19"/>
    <mergeCell ref="H18:H19"/>
    <mergeCell ref="H14:H15"/>
    <mergeCell ref="A8:A9"/>
    <mergeCell ref="F8:F9"/>
    <mergeCell ref="G8:G9"/>
    <mergeCell ref="H8:H9"/>
    <mergeCell ref="A10:A11"/>
    <mergeCell ref="F10:F11"/>
    <mergeCell ref="G10:G11"/>
    <mergeCell ref="H10:H11"/>
    <mergeCell ref="A84:A85"/>
    <mergeCell ref="H84:H85"/>
    <mergeCell ref="G84:G85"/>
    <mergeCell ref="F84:F85"/>
    <mergeCell ref="A76:A77"/>
    <mergeCell ref="F76:F77"/>
    <mergeCell ref="G76:G77"/>
    <mergeCell ref="H76:H77"/>
    <mergeCell ref="A3:H3"/>
    <mergeCell ref="A4:A5"/>
    <mergeCell ref="F4:F5"/>
    <mergeCell ref="G4:G5"/>
    <mergeCell ref="H4:H5"/>
    <mergeCell ref="A6:A7"/>
    <mergeCell ref="F6:F7"/>
    <mergeCell ref="G6:G7"/>
    <mergeCell ref="H6:H7"/>
    <mergeCell ref="A12:A13"/>
    <mergeCell ref="F12:F13"/>
    <mergeCell ref="G12:G13"/>
    <mergeCell ref="H12:H13"/>
    <mergeCell ref="A14:A15"/>
    <mergeCell ref="F14:F15"/>
    <mergeCell ref="G14:G15"/>
  </mergeCells>
  <pageMargins left="0.70866141732283472" right="0.70866141732283472" top="0.74803149606299213" bottom="0.74803149606299213" header="0.31496062992125984" footer="0.31496062992125984"/>
  <pageSetup paperSize="9" scale="7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A062F-4AE9-4548-9A82-F879B0641C80}">
  <dimension ref="A1:K43"/>
  <sheetViews>
    <sheetView workbookViewId="0">
      <selection activeCell="G7" sqref="G7"/>
    </sheetView>
  </sheetViews>
  <sheetFormatPr baseColWidth="10" defaultColWidth="11.42578125" defaultRowHeight="12.75" x14ac:dyDescent="0.2"/>
  <cols>
    <col min="1" max="1" width="24.7109375" customWidth="1"/>
    <col min="9" max="9" width="12.7109375" customWidth="1"/>
  </cols>
  <sheetData>
    <row r="1" spans="1:11" s="4" customFormat="1" ht="36.6" customHeight="1" x14ac:dyDescent="0.25">
      <c r="A1" s="94" t="s">
        <v>136</v>
      </c>
      <c r="B1" s="95"/>
      <c r="C1" s="95"/>
      <c r="D1" s="95"/>
      <c r="E1" s="95"/>
      <c r="F1" s="95"/>
      <c r="G1" s="95"/>
    </row>
    <row r="2" spans="1:11" s="8" customFormat="1" ht="47.25" customHeight="1" x14ac:dyDescent="0.25">
      <c r="A2" s="20" t="s">
        <v>112</v>
      </c>
      <c r="B2" s="6" t="s">
        <v>1</v>
      </c>
      <c r="C2" s="6" t="s">
        <v>2</v>
      </c>
      <c r="D2" s="6" t="s">
        <v>3</v>
      </c>
      <c r="E2" s="7" t="s">
        <v>114</v>
      </c>
      <c r="F2" s="34" t="s">
        <v>139</v>
      </c>
      <c r="G2" s="6" t="s">
        <v>137</v>
      </c>
      <c r="I2" s="20"/>
      <c r="J2" s="35">
        <v>2023</v>
      </c>
      <c r="K2" s="34">
        <v>2024</v>
      </c>
    </row>
    <row r="3" spans="1:11" s="4" customFormat="1" ht="36.6" customHeight="1" x14ac:dyDescent="0.25">
      <c r="A3" s="1" t="s">
        <v>124</v>
      </c>
      <c r="B3" s="10">
        <v>90</v>
      </c>
      <c r="C3" s="10">
        <v>86</v>
      </c>
      <c r="D3" s="10">
        <v>81</v>
      </c>
      <c r="E3" s="24">
        <v>0.95450000000000002</v>
      </c>
      <c r="F3" s="33">
        <f>(D3/C3)</f>
        <v>0.94186046511627908</v>
      </c>
      <c r="G3" s="23"/>
      <c r="I3" s="10" t="s">
        <v>128</v>
      </c>
      <c r="J3" s="24">
        <v>0.95450000000000002</v>
      </c>
      <c r="K3" s="33">
        <f>F3</f>
        <v>0.94186046511627908</v>
      </c>
    </row>
    <row r="4" spans="1:11" s="4" customFormat="1" ht="36.6" customHeight="1" x14ac:dyDescent="0.25">
      <c r="A4" s="1" t="s">
        <v>123</v>
      </c>
      <c r="B4" s="10">
        <v>70</v>
      </c>
      <c r="C4" s="10">
        <v>66</v>
      </c>
      <c r="D4" s="10">
        <v>61</v>
      </c>
      <c r="E4" s="24">
        <v>1</v>
      </c>
      <c r="F4" s="33">
        <f>(D4/C4)</f>
        <v>0.9242424242424242</v>
      </c>
      <c r="G4" s="23"/>
      <c r="I4" s="10" t="s">
        <v>27</v>
      </c>
      <c r="J4" s="24">
        <v>1</v>
      </c>
      <c r="K4" s="33">
        <f>F4</f>
        <v>0.9242424242424242</v>
      </c>
    </row>
    <row r="5" spans="1:11" s="4" customFormat="1" ht="36.6" customHeight="1" x14ac:dyDescent="0.25">
      <c r="A5" s="1" t="s">
        <v>125</v>
      </c>
      <c r="B5" s="10">
        <v>221</v>
      </c>
      <c r="C5" s="10">
        <v>213</v>
      </c>
      <c r="D5" s="10">
        <v>195</v>
      </c>
      <c r="E5" s="24">
        <v>0.89759999999999995</v>
      </c>
      <c r="F5" s="33">
        <f>(D5/C5)</f>
        <v>0.91549295774647887</v>
      </c>
      <c r="G5" s="23"/>
      <c r="I5" s="10" t="s">
        <v>127</v>
      </c>
      <c r="J5" s="24">
        <v>0.89759999999999995</v>
      </c>
      <c r="K5" s="33">
        <f>F5</f>
        <v>0.91549295774647887</v>
      </c>
    </row>
    <row r="6" spans="1:11" s="4" customFormat="1" ht="36.6" customHeight="1" x14ac:dyDescent="0.25">
      <c r="A6" s="1" t="s">
        <v>111</v>
      </c>
      <c r="B6" s="10">
        <v>437</v>
      </c>
      <c r="C6" s="10">
        <v>419</v>
      </c>
      <c r="D6" s="10">
        <v>353</v>
      </c>
      <c r="E6" s="24">
        <v>0.85450000000000004</v>
      </c>
      <c r="F6" s="33">
        <f>(D6/C6)</f>
        <v>0.84248210023866343</v>
      </c>
      <c r="G6" s="23"/>
      <c r="I6" s="10" t="s">
        <v>129</v>
      </c>
      <c r="J6" s="24">
        <v>0.85450000000000004</v>
      </c>
      <c r="K6" s="33">
        <f>F6</f>
        <v>0.84248210023866343</v>
      </c>
    </row>
    <row r="7" spans="1:11" ht="36.6" customHeight="1" x14ac:dyDescent="0.25">
      <c r="A7" s="1" t="s">
        <v>113</v>
      </c>
      <c r="B7" s="40">
        <f>B3+B4+B5+B6</f>
        <v>818</v>
      </c>
      <c r="C7" s="40">
        <f>C3+C4+C5+C6</f>
        <v>784</v>
      </c>
      <c r="D7" s="40">
        <f>D3+D4+D5+D6</f>
        <v>690</v>
      </c>
      <c r="E7" s="36">
        <v>0.92669999999999997</v>
      </c>
      <c r="F7" s="33">
        <f>(D7/C7)</f>
        <v>0.88010204081632648</v>
      </c>
      <c r="G7" s="19"/>
      <c r="I7" s="10" t="s">
        <v>130</v>
      </c>
      <c r="J7" s="36">
        <v>0.92669999999999997</v>
      </c>
      <c r="K7" s="33">
        <f>F7</f>
        <v>0.88010204081632648</v>
      </c>
    </row>
    <row r="8" spans="1:11" x14ac:dyDescent="0.2">
      <c r="F8" s="31"/>
    </row>
    <row r="11" spans="1:11" ht="60" x14ac:dyDescent="0.2">
      <c r="D11" s="6" t="s">
        <v>138</v>
      </c>
      <c r="E11" s="6" t="s">
        <v>137</v>
      </c>
      <c r="F11" s="32" t="s">
        <v>139</v>
      </c>
      <c r="G11" s="7" t="s">
        <v>114</v>
      </c>
    </row>
    <row r="12" spans="1:11" ht="15" x14ac:dyDescent="0.25">
      <c r="C12" s="1" t="s">
        <v>124</v>
      </c>
      <c r="D12" s="10">
        <f>B3</f>
        <v>90</v>
      </c>
      <c r="E12" s="10">
        <f>D3</f>
        <v>81</v>
      </c>
      <c r="F12" s="33">
        <f>F3</f>
        <v>0.94186046511627908</v>
      </c>
      <c r="G12" s="24">
        <v>0.95450000000000002</v>
      </c>
      <c r="I12" s="1"/>
    </row>
    <row r="13" spans="1:11" ht="15" x14ac:dyDescent="0.25">
      <c r="C13" s="1" t="s">
        <v>123</v>
      </c>
      <c r="D13" s="10">
        <f>B4</f>
        <v>70</v>
      </c>
      <c r="E13" s="10">
        <f t="shared" ref="E13:E15" si="0">D4</f>
        <v>61</v>
      </c>
      <c r="F13" s="33">
        <f t="shared" ref="F13:F16" si="1">F4</f>
        <v>0.9242424242424242</v>
      </c>
      <c r="G13" s="24">
        <v>1</v>
      </c>
      <c r="I13" s="1"/>
    </row>
    <row r="14" spans="1:11" ht="15" x14ac:dyDescent="0.25">
      <c r="C14" s="1" t="s">
        <v>125</v>
      </c>
      <c r="D14" s="10">
        <f>B5</f>
        <v>221</v>
      </c>
      <c r="E14" s="10">
        <f t="shared" si="0"/>
        <v>195</v>
      </c>
      <c r="F14" s="33">
        <f t="shared" si="1"/>
        <v>0.91549295774647887</v>
      </c>
      <c r="G14" s="24">
        <v>0.89759999999999995</v>
      </c>
      <c r="I14" s="1"/>
    </row>
    <row r="15" spans="1:11" ht="15" x14ac:dyDescent="0.25">
      <c r="C15" s="1" t="s">
        <v>111</v>
      </c>
      <c r="D15" s="10">
        <f>B6</f>
        <v>437</v>
      </c>
      <c r="E15" s="10">
        <f t="shared" si="0"/>
        <v>353</v>
      </c>
      <c r="F15" s="33">
        <f t="shared" si="1"/>
        <v>0.84248210023866343</v>
      </c>
      <c r="G15" s="24">
        <v>0.85450000000000004</v>
      </c>
      <c r="I15" s="1"/>
    </row>
    <row r="16" spans="1:11" ht="15" x14ac:dyDescent="0.25">
      <c r="C16" s="1" t="s">
        <v>113</v>
      </c>
      <c r="D16" s="25">
        <f>D12+D13+D14+D15</f>
        <v>818</v>
      </c>
      <c r="E16" s="25">
        <f>E12+E13+E14+E15</f>
        <v>690</v>
      </c>
      <c r="F16" s="33">
        <f t="shared" si="1"/>
        <v>0.88010204081632648</v>
      </c>
      <c r="G16" s="26">
        <f>(G12+G13+G14+G15)/4</f>
        <v>0.92664999999999997</v>
      </c>
      <c r="I16" s="1"/>
    </row>
    <row r="42" spans="1:8" ht="13.35" customHeight="1" x14ac:dyDescent="0.25">
      <c r="A42" s="41" t="s">
        <v>132</v>
      </c>
      <c r="B42" s="41"/>
      <c r="C42" s="41"/>
      <c r="D42" s="41"/>
      <c r="E42" s="41"/>
      <c r="F42" s="41"/>
      <c r="G42" s="41"/>
      <c r="H42" s="30"/>
    </row>
    <row r="43" spans="1:8" ht="13.35" customHeight="1" x14ac:dyDescent="0.25">
      <c r="A43" s="41"/>
      <c r="B43" s="41"/>
      <c r="C43" s="41"/>
      <c r="D43" s="41"/>
      <c r="E43" s="41"/>
      <c r="F43" s="41"/>
      <c r="G43" s="41"/>
      <c r="H43" s="30"/>
    </row>
  </sheetData>
  <mergeCells count="2">
    <mergeCell ref="A42:G43"/>
    <mergeCell ref="A1:G1"/>
  </mergeCells>
  <pageMargins left="0.7" right="0.7" top="0.75" bottom="0.75" header="0.3" footer="0.3"/>
  <pageSetup paperSize="9" orientation="portrait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e2258d1-e14e-49e0-b55c-156f7d25a0d0">
      <Terms xmlns="http://schemas.microsoft.com/office/infopath/2007/PartnerControls"/>
    </lcf76f155ced4ddcb4097134ff3c332f>
    <SharedWithUsers xmlns="abd2c444-fa6c-4f76-9bde-ac7021418fac">
      <UserInfo>
        <DisplayName>Marion BEDERT</DisplayName>
        <AccountId>26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6D9CF4F5B9B8459FBE143901F8C6EB" ma:contentTypeVersion="14" ma:contentTypeDescription="Crée un document." ma:contentTypeScope="" ma:versionID="2927a251b343daf780b581f8b0e567bd">
  <xsd:schema xmlns:xsd="http://www.w3.org/2001/XMLSchema" xmlns:xs="http://www.w3.org/2001/XMLSchema" xmlns:p="http://schemas.microsoft.com/office/2006/metadata/properties" xmlns:ns2="fe2258d1-e14e-49e0-b55c-156f7d25a0d0" xmlns:ns3="abd2c444-fa6c-4f76-9bde-ac7021418fac" targetNamespace="http://schemas.microsoft.com/office/2006/metadata/properties" ma:root="true" ma:fieldsID="af86aa752dca2796d914139855161b8b" ns2:_="" ns3:_="">
    <xsd:import namespace="fe2258d1-e14e-49e0-b55c-156f7d25a0d0"/>
    <xsd:import namespace="abd2c444-fa6c-4f76-9bde-ac7021418f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2258d1-e14e-49e0-b55c-156f7d25a0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70521ade-c61c-44eb-b680-a2a9f782163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d2c444-fa6c-4f76-9bde-ac7021418fa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6FD1DE-B8C8-4E11-AE01-808DC232F60C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terms/"/>
    <ds:schemaRef ds:uri="http://www.w3.org/XML/1998/namespace"/>
    <ds:schemaRef ds:uri="http://schemas.openxmlformats.org/package/2006/metadata/core-properties"/>
    <ds:schemaRef ds:uri="abd2c444-fa6c-4f76-9bde-ac7021418fac"/>
    <ds:schemaRef ds:uri="fe2258d1-e14e-49e0-b55c-156f7d25a0d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5658B8A-5190-4C50-B0C1-C6DFBC496CC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91DB0C-42A8-4C58-A7CB-440177C463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2258d1-e14e-49e0-b55c-156f7d25a0d0"/>
    <ds:schemaRef ds:uri="abd2c444-fa6c-4f76-9bde-ac7021418f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8</vt:i4>
      </vt:variant>
    </vt:vector>
  </HeadingPairs>
  <TitlesOfParts>
    <vt:vector size="13" baseType="lpstr">
      <vt:lpstr>Premire_page</vt:lpstr>
      <vt:lpstr>Niv. 3</vt:lpstr>
      <vt:lpstr>Niv. 4</vt:lpstr>
      <vt:lpstr>Niv. 5 et 6</vt:lpstr>
      <vt:lpstr>Global</vt:lpstr>
      <vt:lpstr>'Niv. 3'!Impression_des_titres</vt:lpstr>
      <vt:lpstr>'Niv. 4'!Impression_des_titres</vt:lpstr>
      <vt:lpstr>'Niv. 5 et 6'!Impression_des_titres</vt:lpstr>
      <vt:lpstr>Global!Zone_d_impression</vt:lpstr>
      <vt:lpstr>'Niv. 3'!Zone_d_impression</vt:lpstr>
      <vt:lpstr>'Niv. 4'!Zone_d_impression</vt:lpstr>
      <vt:lpstr>'Niv. 5 et 6'!Zone_d_impression</vt:lpstr>
      <vt:lpstr>Premire_page!Zone_d_impression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Marion BEDERT</dc:creator>
  <cp:keywords/>
  <dc:description/>
  <cp:lastModifiedBy>Ki-You Adloff</cp:lastModifiedBy>
  <cp:revision/>
  <cp:lastPrinted>2024-02-01T07:42:24Z</cp:lastPrinted>
  <dcterms:created xsi:type="dcterms:W3CDTF">2014-08-29T08:09:21Z</dcterms:created>
  <dcterms:modified xsi:type="dcterms:W3CDTF">2025-06-19T10:41:00Z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0x010100886D9CF4F5B9B8459FBE143901F8C6EB</vt:lpwstr>
  </property>
  <property fmtid="{D5CDD505-2E9C-101B-9397-08002B2CF9AE}" pid="3" name="MediaServiceImageTags">
    <vt:lpwstr/>
  </property>
</Properties>
</file>